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17520" windowHeight="10305"/>
  </bookViews>
  <sheets>
    <sheet name="Бюджет" sheetId="1" r:id="rId1"/>
    <sheet name="Лист1" sheetId="2" r:id="rId2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/>
  <c r="H32"/>
  <c r="H19"/>
  <c r="F35"/>
  <c r="F33" s="1"/>
  <c r="F22"/>
  <c r="F23"/>
  <c r="F25"/>
  <c r="F24" s="1"/>
  <c r="C14" i="2"/>
  <c r="C3"/>
  <c r="C13"/>
  <c r="C18"/>
  <c r="C19" s="1"/>
  <c r="G34" i="1"/>
  <c r="L33"/>
  <c r="K33"/>
  <c r="J33"/>
  <c r="I33"/>
  <c r="H33"/>
  <c r="G33"/>
  <c r="H34"/>
  <c r="F46"/>
  <c r="F45"/>
  <c r="F36"/>
  <c r="G19"/>
  <c r="F56"/>
  <c r="L55"/>
  <c r="K55"/>
  <c r="I55"/>
  <c r="H55"/>
  <c r="G55"/>
  <c r="F54"/>
  <c r="L53"/>
  <c r="K53"/>
  <c r="J53"/>
  <c r="I53"/>
  <c r="H53"/>
  <c r="G53"/>
  <c r="L52"/>
  <c r="L51" s="1"/>
  <c r="K52"/>
  <c r="I52"/>
  <c r="I51" s="1"/>
  <c r="H52"/>
  <c r="H51" s="1"/>
  <c r="G52"/>
  <c r="G51" s="1"/>
  <c r="K51"/>
  <c r="F50"/>
  <c r="L49"/>
  <c r="L48" s="1"/>
  <c r="L47" s="1"/>
  <c r="K49"/>
  <c r="K48" s="1"/>
  <c r="K47" s="1"/>
  <c r="J49"/>
  <c r="J48" s="1"/>
  <c r="J47" s="1"/>
  <c r="I49"/>
  <c r="I48" s="1"/>
  <c r="I47" s="1"/>
  <c r="H49"/>
  <c r="G49"/>
  <c r="G48" s="1"/>
  <c r="G47" s="1"/>
  <c r="F44"/>
  <c r="L43"/>
  <c r="K43"/>
  <c r="J43"/>
  <c r="I43"/>
  <c r="H43"/>
  <c r="G43"/>
  <c r="F42"/>
  <c r="L41"/>
  <c r="K41"/>
  <c r="J41"/>
  <c r="I41"/>
  <c r="H41"/>
  <c r="G41"/>
  <c r="F40"/>
  <c r="L39"/>
  <c r="K39"/>
  <c r="J39"/>
  <c r="I39"/>
  <c r="H39"/>
  <c r="F38"/>
  <c r="L37"/>
  <c r="K37"/>
  <c r="J37"/>
  <c r="I37"/>
  <c r="G37"/>
  <c r="L34"/>
  <c r="L16" s="1"/>
  <c r="K34"/>
  <c r="K16" s="1"/>
  <c r="J34"/>
  <c r="J16" s="1"/>
  <c r="I34"/>
  <c r="I32" s="1"/>
  <c r="L32"/>
  <c r="K32"/>
  <c r="J32"/>
  <c r="F31"/>
  <c r="L30"/>
  <c r="K30"/>
  <c r="J30"/>
  <c r="I30"/>
  <c r="H30"/>
  <c r="G30"/>
  <c r="G18" s="1"/>
  <c r="F29"/>
  <c r="L28"/>
  <c r="K28"/>
  <c r="J28"/>
  <c r="I28"/>
  <c r="H28"/>
  <c r="F21"/>
  <c r="L20"/>
  <c r="K20"/>
  <c r="J20"/>
  <c r="I20"/>
  <c r="H20"/>
  <c r="L19"/>
  <c r="K19"/>
  <c r="J19"/>
  <c r="I19"/>
  <c r="H18" l="1"/>
  <c r="G32"/>
  <c r="I16"/>
  <c r="I18"/>
  <c r="I15" s="1"/>
  <c r="F34"/>
  <c r="F32" s="1"/>
  <c r="H16"/>
  <c r="F16" s="1"/>
  <c r="F37"/>
  <c r="J18"/>
  <c r="J15" s="1"/>
  <c r="F43"/>
  <c r="F53"/>
  <c r="K18"/>
  <c r="K15" s="1"/>
  <c r="K14" s="1"/>
  <c r="F41"/>
  <c r="F30"/>
  <c r="F39"/>
  <c r="F51"/>
  <c r="F55"/>
  <c r="F19"/>
  <c r="L18"/>
  <c r="L15" s="1"/>
  <c r="L14" s="1"/>
  <c r="F20"/>
  <c r="F49"/>
  <c r="F52"/>
  <c r="H48"/>
  <c r="F28"/>
  <c r="I14" l="1"/>
  <c r="J14"/>
  <c r="H47"/>
  <c r="H15" s="1"/>
  <c r="F48"/>
  <c r="F18"/>
  <c r="G14"/>
  <c r="F47" l="1"/>
  <c r="H14"/>
  <c r="F14" s="1"/>
  <c r="F15"/>
</calcChain>
</file>

<file path=xl/sharedStrings.xml><?xml version="1.0" encoding="utf-8"?>
<sst xmlns="http://schemas.openxmlformats.org/spreadsheetml/2006/main" count="146" uniqueCount="94">
  <si>
    <t xml:space="preserve">к постановлению Администрации города </t>
  </si>
  <si>
    <t>"ПРИЛОЖЕНИЕ №3</t>
  </si>
  <si>
    <t>к муниципальной программе "Развитие муниципального  Управления в городе Димитровграде Ульяновской области"</t>
  </si>
  <si>
    <t>ФИНАНСОВОЕ ОБЕСПЕЧЕНИЕ</t>
  </si>
  <si>
    <t>муниципальной программы</t>
  </si>
  <si>
    <t>"Развитие муниципального управления в городе Димитровграде Ульяновской области"</t>
  </si>
  <si>
    <t>№</t>
  </si>
  <si>
    <t>Наименование муниципальной программы, структурного элемента, мероприятия</t>
  </si>
  <si>
    <t>Ответственные исполнители мероприятия</t>
  </si>
  <si>
    <t>Источник финансирования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</si>
  <si>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</si>
  <si>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годам, тыс.руб.</t>
  </si>
  <si>
    <t>всего</t>
  </si>
  <si>
    <t>Муниципальная программа "Развитие муниципального управления в городе Димитровграде Ульяновской области"</t>
  </si>
  <si>
    <t>Администрация города,        Комитет по ЖКК,   КУИГ, Управление финансов и закупок, Управление образования, Комитет по физической культуре и спорту, Управление молодежной политики и культуры</t>
  </si>
  <si>
    <t>Всего, в том числе:</t>
  </si>
  <si>
    <t>67 0 00 00000</t>
  </si>
  <si>
    <t xml:space="preserve">бюджетные ассигнования бюджета города Димитровграда Ульяновской области (далее - бюджет города)
</t>
  </si>
  <si>
    <t xml:space="preserve">бюджетные ассигнования областного бюджета Ульяновской области (далее - областной бюджет)
</t>
  </si>
  <si>
    <t>Структурные элементы, не входящие в направления (подпрограммы) муниципальной программы</t>
  </si>
  <si>
    <t>1.</t>
  </si>
  <si>
    <t>Комплекс процессных мероприятий «Обеспечение реализации муниципальной программы»</t>
  </si>
  <si>
    <t xml:space="preserve">Администрация города          </t>
  </si>
  <si>
    <t>67 4 01 00000</t>
  </si>
  <si>
    <t>бюджет города</t>
  </si>
  <si>
    <t>1.1.</t>
  </si>
  <si>
    <t>Глава города Димитровграда Ульяновской области, Обеспечение деятельности органов местного самоуправления города Димитровграда Ульяновской области</t>
  </si>
  <si>
    <t>67 4 01 00101 67 4 01 00102</t>
  </si>
  <si>
    <t>1.2.</t>
  </si>
  <si>
    <t>Администрация города</t>
  </si>
  <si>
    <t xml:space="preserve">67 4 01 00199 </t>
  </si>
  <si>
    <t>1.3.</t>
  </si>
  <si>
    <t>Обеспечение сбалансированности бюджетов муниципальных образований</t>
  </si>
  <si>
    <t>67 4 01 72110</t>
  </si>
  <si>
    <t>2.</t>
  </si>
  <si>
    <t>Комплекс процессных мероприятий "Осуществление переданных полномочий"</t>
  </si>
  <si>
    <t>67 4 02 00000</t>
  </si>
  <si>
    <t>областной бюджет</t>
  </si>
  <si>
    <t>2.1.</t>
  </si>
  <si>
    <t>Осуществление отдельных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</si>
  <si>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67 4 02 51200</t>
  </si>
  <si>
    <t>2.2.</t>
  </si>
  <si>
    <t>Организация и обеспечение деятельности муниципальных комиссий по делам несовершеннолетних и защите их прав в Ульяновской области</t>
  </si>
  <si>
    <t>67 4 02 71010</t>
  </si>
  <si>
    <t>2.3.</t>
  </si>
  <si>
    <t>Определение перечня должностных лиц органов местного самоуправления, уполномоченных составлять протоколы об отдельных административных правонарушениях, предусмотренных Кодексом Ульяновской области об административных правонарушениях</t>
  </si>
  <si>
    <t>67 4 02 71020</t>
  </si>
  <si>
    <t>2.4.</t>
  </si>
  <si>
    <t>Проведение на территории города Димитровграда Ульяновской области публичных мероприятий</t>
  </si>
  <si>
    <t>67 4 02 71030</t>
  </si>
  <si>
    <t>Комплекс процессных мероприятий «Предоставление мер социальной поддержки отдельным категориям граждан»</t>
  </si>
  <si>
    <t>67 4 03 00000</t>
  </si>
  <si>
    <t>3.1.</t>
  </si>
  <si>
    <t>Доплаты к пенсиям лиц, осуществляющих полномочия депутата Городской Думы города Димитровграда Ульяновской области, выборных должностных лиц города Димитровграда Ульяновской области, муниципальных служащих города Димитровграда Ульяновской области</t>
  </si>
  <si>
    <t xml:space="preserve">бюджетные ассигнования бюджета города </t>
  </si>
  <si>
    <t>67 4 03 00501</t>
  </si>
  <si>
    <t>4.</t>
  </si>
  <si>
    <t>Комплекс процессных мероприятий «Совершенствование кадровой работы в системе муниципального управления»</t>
  </si>
  <si>
    <t>67 4 04 00000</t>
  </si>
  <si>
    <t>4.1.</t>
  </si>
  <si>
    <t>Проведение медицинского осмотра муниципальных служащих Администрации города и ее отраслевых (функциональных) органов</t>
  </si>
  <si>
    <t xml:space="preserve">Администрация города, Комитет по ЖКК, Управление финансов и муниципальных закупок, КУИГ, Управление образования, Комитет по спорту, Управление молодежной политики и культуры        </t>
  </si>
  <si>
    <t>67 4 04 00115</t>
  </si>
  <si>
    <t>4.2.</t>
  </si>
  <si>
    <t>Создание и размещение социальной рекламы антикоррупционной направленности</t>
  </si>
  <si>
    <t>67 4 04 00335</t>
  </si>
  <si>
    <t>от _____________ №____</t>
  </si>
  <si>
    <t>Осуществление переданных полномочий по организации и обеспечению деятельности муниципальных комиссий по делам несовершеннолетних и защите прав</t>
  </si>
  <si>
    <t>67 4 02 00110</t>
  </si>
  <si>
    <t>2.5.</t>
  </si>
  <si>
    <t>Прочие выплаты по обязательствам города Димитровграда Ульяновской области</t>
  </si>
  <si>
    <t>67 4 01 00305</t>
  </si>
  <si>
    <t>2.6.</t>
  </si>
  <si>
    <t>Финансовое обеспечение переданных полномочий по организации и обеспечению деятельности административных комиссий</t>
  </si>
  <si>
    <t>67 4 02 71070</t>
  </si>
  <si>
    <t>1.4.</t>
  </si>
  <si>
    <t>185 492,74838 тыс. руб.;</t>
  </si>
  <si>
    <t>в 2026 году – 180 857,77636 тыс. руб.;</t>
  </si>
  <si>
    <t>в 2027 году – 201 968,58689 тыс. руб.;</t>
  </si>
  <si>
    <t>в 2028 году – 228 526,54143 тыс. руб.;</t>
  </si>
  <si>
    <t>в 2029 году – 186 035,39351 тыс. руб.;</t>
  </si>
  <si>
    <t xml:space="preserve">в 2030 году – 186 035,39351 </t>
  </si>
  <si>
    <t xml:space="preserve">228 026,54143 </t>
  </si>
  <si>
    <t xml:space="preserve">180 857,77636 </t>
  </si>
  <si>
    <t xml:space="preserve">185 492,74838 </t>
  </si>
  <si>
    <t>ПРИЛОЖЕНИЕ</t>
  </si>
  <si>
    <t>1.5.</t>
  </si>
  <si>
    <t>1.6.</t>
  </si>
  <si>
    <t>Оказание содействия в подготовке и проведении выборов</t>
  </si>
  <si>
    <t>67 4 01 00382</t>
  </si>
  <si>
    <t>67 4 01 00309</t>
  </si>
  <si>
    <t>Обеспечение деятельности казенных учреждений города Димитровграда Ульяновской области</t>
  </si>
  <si>
    <t>Оплата стоимости проезда муниципальным служащим к месту отдыха и обратно</t>
  </si>
  <si>
    <t xml:space="preserve">    ".</t>
  </si>
</sst>
</file>

<file path=xl/styles.xml><?xml version="1.0" encoding="utf-8"?>
<styleSheet xmlns="http://schemas.openxmlformats.org/spreadsheetml/2006/main">
  <numFmts count="5">
    <numFmt numFmtId="164" formatCode="#\ ##0.00000_ "/>
    <numFmt numFmtId="165" formatCode="dd/mm/yyyy\ hh:mm"/>
    <numFmt numFmtId="166" formatCode="#,##0.0000"/>
    <numFmt numFmtId="167" formatCode="#,##0.00000"/>
    <numFmt numFmtId="168" formatCode="0.00000"/>
  </numFmts>
  <fonts count="15">
    <font>
      <sz val="10"/>
      <name val="Arial"/>
      <charset val="134"/>
    </font>
    <font>
      <sz val="12"/>
      <name val="Arial"/>
      <charset val="134"/>
    </font>
    <font>
      <b/>
      <sz val="11"/>
      <name val="Times New Roman"/>
      <charset val="134"/>
    </font>
    <font>
      <sz val="8.5"/>
      <name val="MS Sans Serif"/>
      <charset val="134"/>
    </font>
    <font>
      <sz val="10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204"/>
    </font>
    <font>
      <sz val="10.5"/>
      <name val="Times New Roman"/>
      <charset val="204"/>
    </font>
    <font>
      <sz val="1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vertical="top"/>
    </xf>
    <xf numFmtId="164" fontId="0" fillId="0" borderId="0" xfId="0" applyNumberFormat="1" applyFill="1"/>
    <xf numFmtId="164" fontId="7" fillId="0" borderId="0" xfId="0" applyNumberFormat="1" applyFont="1" applyFill="1" applyBorder="1" applyAlignment="1">
      <alignment horizontal="center" vertical="top"/>
    </xf>
    <xf numFmtId="0" fontId="0" fillId="0" borderId="0" xfId="0" applyFill="1" applyBorder="1"/>
    <xf numFmtId="0" fontId="11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horizontal="center" vertical="top" wrapText="1"/>
    </xf>
    <xf numFmtId="164" fontId="13" fillId="0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/>
    </xf>
    <xf numFmtId="164" fontId="7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vertical="top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NumberFormat="1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/>
    </xf>
    <xf numFmtId="164" fontId="7" fillId="3" borderId="1" xfId="0" applyNumberFormat="1" applyFont="1" applyFill="1" applyBorder="1" applyAlignment="1">
      <alignment horizontal="center" vertical="top"/>
    </xf>
    <xf numFmtId="164" fontId="2" fillId="3" borderId="1" xfId="0" applyNumberFormat="1" applyFont="1" applyFill="1" applyBorder="1" applyAlignment="1">
      <alignment vertical="top"/>
    </xf>
    <xf numFmtId="164" fontId="13" fillId="3" borderId="1" xfId="0" applyNumberFormat="1" applyFont="1" applyFill="1" applyBorder="1" applyAlignment="1">
      <alignment horizontal="center" vertical="top"/>
    </xf>
    <xf numFmtId="164" fontId="13" fillId="2" borderId="1" xfId="0" applyNumberFormat="1" applyFont="1" applyFill="1" applyBorder="1" applyAlignment="1">
      <alignment horizontal="center" vertical="top"/>
    </xf>
    <xf numFmtId="164" fontId="2" fillId="4" borderId="1" xfId="0" applyNumberFormat="1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top"/>
    </xf>
    <xf numFmtId="166" fontId="0" fillId="0" borderId="0" xfId="0" applyNumberFormat="1"/>
    <xf numFmtId="166" fontId="0" fillId="4" borderId="0" xfId="0" applyNumberFormat="1" applyFill="1"/>
    <xf numFmtId="166" fontId="0" fillId="5" borderId="0" xfId="0" applyNumberFormat="1" applyFill="1"/>
    <xf numFmtId="167" fontId="0" fillId="0" borderId="0" xfId="0" applyNumberFormat="1"/>
    <xf numFmtId="0" fontId="14" fillId="0" borderId="0" xfId="0" applyFont="1" applyAlignment="1">
      <alignment horizontal="justify"/>
    </xf>
    <xf numFmtId="0" fontId="14" fillId="0" borderId="0" xfId="0" applyFont="1"/>
    <xf numFmtId="164" fontId="13" fillId="4" borderId="1" xfId="0" applyNumberFormat="1" applyFont="1" applyFill="1" applyBorder="1" applyAlignment="1">
      <alignment horizontal="center" vertical="top"/>
    </xf>
    <xf numFmtId="168" fontId="0" fillId="0" borderId="0" xfId="0" applyNumberFormat="1"/>
    <xf numFmtId="167" fontId="14" fillId="0" borderId="0" xfId="0" applyNumberFormat="1" applyFont="1" applyAlignment="1">
      <alignment horizontal="justify"/>
    </xf>
    <xf numFmtId="0" fontId="8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2" xfId="0" applyNumberFormat="1" applyFont="1" applyFill="1" applyBorder="1" applyAlignment="1">
      <alignment horizontal="center" vertical="top" wrapText="1"/>
    </xf>
    <xf numFmtId="0" fontId="9" fillId="0" borderId="4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top" wrapText="1"/>
    </xf>
    <xf numFmtId="0" fontId="12" fillId="0" borderId="2" xfId="0" applyNumberFormat="1" applyFont="1" applyFill="1" applyBorder="1" applyAlignment="1">
      <alignment horizontal="center" vertical="top" wrapText="1"/>
    </xf>
    <xf numFmtId="0" fontId="8" fillId="0" borderId="4" xfId="0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/>
    </xf>
    <xf numFmtId="0" fontId="12" fillId="0" borderId="1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0" fontId="8" fillId="2" borderId="2" xfId="0" applyNumberFormat="1" applyFont="1" applyFill="1" applyBorder="1" applyAlignment="1">
      <alignment horizontal="center" vertical="top" wrapText="1"/>
    </xf>
    <xf numFmtId="0" fontId="8" fillId="2" borderId="4" xfId="0" applyNumberFormat="1" applyFont="1" applyFill="1" applyBorder="1" applyAlignment="1">
      <alignment horizontal="center" vertical="top" wrapText="1"/>
    </xf>
    <xf numFmtId="0" fontId="12" fillId="0" borderId="4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7"/>
  <sheetViews>
    <sheetView showGridLines="0" tabSelected="1" topLeftCell="A52" zoomScale="90" zoomScaleNormal="90" workbookViewId="0">
      <selection activeCell="J69" sqref="J69"/>
    </sheetView>
  </sheetViews>
  <sheetFormatPr defaultColWidth="9.140625" defaultRowHeight="12.75" customHeight="1"/>
  <cols>
    <col min="1" max="1" width="5.5703125" style="2" customWidth="1"/>
    <col min="2" max="2" width="24.42578125" style="2" customWidth="1"/>
    <col min="3" max="3" width="17.85546875" style="2" customWidth="1"/>
    <col min="4" max="4" width="17.42578125" style="2" customWidth="1"/>
    <col min="5" max="5" width="13.140625" style="2" customWidth="1"/>
    <col min="6" max="6" width="16.7109375" style="2" customWidth="1"/>
    <col min="7" max="7" width="15.7109375" style="2" customWidth="1"/>
    <col min="8" max="8" width="15.42578125" style="2" customWidth="1"/>
    <col min="9" max="9" width="15.28515625" style="2" customWidth="1"/>
    <col min="10" max="10" width="14.7109375" style="2" customWidth="1"/>
    <col min="11" max="11" width="16" style="2" customWidth="1"/>
    <col min="12" max="12" width="15.5703125" style="2" customWidth="1"/>
    <col min="13" max="13" width="14.85546875" style="2" customWidth="1"/>
    <col min="14" max="14" width="14.85546875" style="2"/>
    <col min="15" max="15" width="17.140625" style="2" customWidth="1"/>
    <col min="16" max="16" width="16.140625" style="2" customWidth="1"/>
    <col min="17" max="17" width="13.7109375" style="2"/>
    <col min="18" max="18" width="15" style="2" customWidth="1"/>
    <col min="19" max="19" width="12.5703125" style="2"/>
    <col min="20" max="21" width="11.42578125" style="2"/>
    <col min="22" max="16384" width="9.140625" style="2"/>
  </cols>
  <sheetData>
    <row r="1" spans="1:19" ht="12.75" customHeight="1">
      <c r="I1" s="84" t="s">
        <v>85</v>
      </c>
      <c r="J1" s="84"/>
      <c r="K1" s="84"/>
    </row>
    <row r="2" spans="1:19" ht="12.75" customHeight="1">
      <c r="I2" s="84" t="s">
        <v>0</v>
      </c>
      <c r="J2" s="84"/>
      <c r="K2" s="84"/>
    </row>
    <row r="3" spans="1:19" ht="12.75" customHeight="1">
      <c r="I3" s="84" t="s">
        <v>66</v>
      </c>
      <c r="J3" s="84"/>
      <c r="K3" s="84"/>
    </row>
    <row r="4" spans="1:19" ht="14.25">
      <c r="A4" s="3"/>
      <c r="B4" s="4"/>
      <c r="C4" s="4"/>
      <c r="D4" s="4"/>
      <c r="E4" s="5"/>
      <c r="F4" s="4"/>
      <c r="G4" s="5"/>
      <c r="H4" s="5"/>
      <c r="I4" s="85" t="s">
        <v>1</v>
      </c>
      <c r="J4" s="85"/>
      <c r="K4" s="85"/>
      <c r="L4" s="8"/>
    </row>
    <row r="5" spans="1:19" ht="24.95" customHeight="1">
      <c r="A5" s="6"/>
      <c r="B5" s="6"/>
      <c r="C5" s="6"/>
      <c r="D5" s="6"/>
      <c r="E5" s="6"/>
      <c r="F5" s="6"/>
      <c r="G5" s="6"/>
      <c r="H5" s="6"/>
      <c r="I5" s="69" t="s">
        <v>2</v>
      </c>
      <c r="J5" s="69"/>
      <c r="K5" s="69"/>
      <c r="L5" s="8"/>
    </row>
    <row r="6" spans="1:19" ht="9.9499999999999993" customHeight="1">
      <c r="A6" s="7"/>
      <c r="B6" s="7"/>
      <c r="C6" s="7"/>
      <c r="D6" s="7"/>
      <c r="E6" s="7"/>
      <c r="F6" s="7"/>
      <c r="G6" s="7"/>
      <c r="H6" s="7"/>
      <c r="I6" s="69"/>
      <c r="J6" s="69"/>
      <c r="K6" s="69"/>
      <c r="L6" s="7"/>
    </row>
    <row r="7" spans="1:19" ht="23.1" customHeight="1">
      <c r="A7" s="86" t="s">
        <v>3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19" s="1" customFormat="1" ht="15" customHeight="1">
      <c r="A8" s="74" t="s">
        <v>4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9" ht="12.75" customHeight="1">
      <c r="A9" s="74" t="s">
        <v>5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</row>
    <row r="10" spans="1:19" ht="12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9" ht="35.1" customHeight="1">
      <c r="A11" s="87" t="s">
        <v>6</v>
      </c>
      <c r="B11" s="76" t="s">
        <v>7</v>
      </c>
      <c r="C11" s="76" t="s">
        <v>8</v>
      </c>
      <c r="D11" s="76" t="s">
        <v>9</v>
      </c>
      <c r="E11" s="76" t="s">
        <v>10</v>
      </c>
      <c r="F11" s="76" t="s">
        <v>11</v>
      </c>
      <c r="G11" s="76"/>
      <c r="H11" s="76"/>
      <c r="I11" s="76"/>
      <c r="J11" s="76"/>
      <c r="K11" s="76"/>
      <c r="L11" s="76"/>
    </row>
    <row r="12" spans="1:19" ht="99" customHeight="1">
      <c r="A12" s="87"/>
      <c r="B12" s="76"/>
      <c r="C12" s="76"/>
      <c r="D12" s="76"/>
      <c r="E12" s="76"/>
      <c r="F12" s="10" t="s">
        <v>12</v>
      </c>
      <c r="G12" s="10">
        <v>2025</v>
      </c>
      <c r="H12" s="10">
        <v>2026</v>
      </c>
      <c r="I12" s="10">
        <v>2027</v>
      </c>
      <c r="J12" s="10">
        <v>2028</v>
      </c>
      <c r="K12" s="10">
        <v>2029</v>
      </c>
      <c r="L12" s="10">
        <v>2030</v>
      </c>
    </row>
    <row r="13" spans="1:19" ht="14.1" customHeight="1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</row>
    <row r="14" spans="1:19" ht="33" customHeight="1">
      <c r="A14" s="88"/>
      <c r="B14" s="75" t="s">
        <v>13</v>
      </c>
      <c r="C14" s="75" t="s">
        <v>14</v>
      </c>
      <c r="D14" s="11" t="s">
        <v>15</v>
      </c>
      <c r="E14" s="71" t="s">
        <v>16</v>
      </c>
      <c r="F14" s="12">
        <f>G14+H14+I14+J14+K14+L14</f>
        <v>1169744.1297500001</v>
      </c>
      <c r="G14" s="12">
        <f>G15+G16</f>
        <v>185492.74838</v>
      </c>
      <c r="H14" s="12">
        <f t="shared" ref="H14:L14" si="0">H15+H16</f>
        <v>182185.46603000004</v>
      </c>
      <c r="I14" s="12">
        <f t="shared" si="0"/>
        <v>201968.58689000001</v>
      </c>
      <c r="J14" s="12">
        <f t="shared" si="0"/>
        <v>228026.54143000001</v>
      </c>
      <c r="K14" s="12">
        <f t="shared" si="0"/>
        <v>186035.39350999999</v>
      </c>
      <c r="L14" s="12">
        <f t="shared" si="0"/>
        <v>186035.39350999999</v>
      </c>
      <c r="M14" s="16"/>
      <c r="N14" s="16"/>
      <c r="O14" s="16"/>
      <c r="P14" s="16"/>
      <c r="Q14" s="16"/>
      <c r="R14" s="16"/>
    </row>
    <row r="15" spans="1:19" ht="111" customHeight="1">
      <c r="A15" s="89"/>
      <c r="B15" s="75"/>
      <c r="C15" s="75"/>
      <c r="D15" s="13" t="s">
        <v>17</v>
      </c>
      <c r="E15" s="71"/>
      <c r="F15" s="12">
        <f>G15+H15+I15+J15+K15+L15</f>
        <v>1153335.5647499999</v>
      </c>
      <c r="G15" s="12">
        <v>182859.86637999999</v>
      </c>
      <c r="H15" s="12">
        <f>H18+H33+H47+H51</f>
        <v>179323.52903000003</v>
      </c>
      <c r="I15" s="12">
        <f>I18+I33+I47+I51</f>
        <v>199345.13789000001</v>
      </c>
      <c r="J15" s="12">
        <f>J18+J33+J47+J51</f>
        <v>225414.17043</v>
      </c>
      <c r="K15" s="12">
        <f>K18+K47+K51</f>
        <v>183196.43051000001</v>
      </c>
      <c r="L15" s="12">
        <f>L18+L47+L51</f>
        <v>183196.43051000001</v>
      </c>
      <c r="M15" s="17"/>
      <c r="N15" s="17"/>
      <c r="O15" s="17"/>
      <c r="P15" s="17"/>
      <c r="Q15" s="17"/>
      <c r="R15" s="17"/>
      <c r="S15" s="18"/>
    </row>
    <row r="16" spans="1:19" ht="120.95" customHeight="1">
      <c r="A16" s="90"/>
      <c r="B16" s="75"/>
      <c r="C16" s="75"/>
      <c r="D16" s="13" t="s">
        <v>18</v>
      </c>
      <c r="E16" s="71"/>
      <c r="F16" s="12">
        <f>G16+H16+I16+J16+K16+L16</f>
        <v>16408.564999999999</v>
      </c>
      <c r="G16" s="12">
        <v>2632.8820000000001</v>
      </c>
      <c r="H16" s="12">
        <f t="shared" ref="H16:L16" si="1">H34</f>
        <v>2861.9369999999999</v>
      </c>
      <c r="I16" s="12">
        <f t="shared" si="1"/>
        <v>2623.4490000000001</v>
      </c>
      <c r="J16" s="12">
        <f t="shared" si="1"/>
        <v>2612.3710000000001</v>
      </c>
      <c r="K16" s="12">
        <f t="shared" si="1"/>
        <v>2838.9630000000002</v>
      </c>
      <c r="L16" s="12">
        <f t="shared" si="1"/>
        <v>2838.9630000000002</v>
      </c>
      <c r="M16" s="17"/>
      <c r="N16" s="17"/>
      <c r="O16" s="17"/>
      <c r="P16" s="17"/>
      <c r="Q16" s="17"/>
      <c r="R16" s="17"/>
      <c r="S16" s="18"/>
    </row>
    <row r="17" spans="1:14" ht="18.95" customHeight="1">
      <c r="A17" s="70" t="s">
        <v>19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</row>
    <row r="18" spans="1:14" ht="42" customHeight="1">
      <c r="A18" s="75" t="s">
        <v>20</v>
      </c>
      <c r="B18" s="52" t="s">
        <v>21</v>
      </c>
      <c r="C18" s="52" t="s">
        <v>22</v>
      </c>
      <c r="D18" s="49" t="s">
        <v>15</v>
      </c>
      <c r="E18" s="63" t="s">
        <v>23</v>
      </c>
      <c r="F18" s="12">
        <f t="shared" ref="F18:F31" si="2">G18+H18+I18+J18+K18+L18</f>
        <v>1044540.3128499999</v>
      </c>
      <c r="G18" s="12">
        <f>G20+G28+G30</f>
        <v>167152.20536999998</v>
      </c>
      <c r="H18" s="37">
        <f>H20+H28+H26+H30+H22+H24</f>
        <v>163410.13912000004</v>
      </c>
      <c r="I18" s="12">
        <f>I20+I28+I30</f>
        <v>178356.90710000001</v>
      </c>
      <c r="J18" s="12">
        <f>J20+J28+J30</f>
        <v>204425.93964</v>
      </c>
      <c r="K18" s="12">
        <f>K20+K28+K30</f>
        <v>165597.56081</v>
      </c>
      <c r="L18" s="12">
        <f>L20+L28+L30</f>
        <v>165597.56081</v>
      </c>
    </row>
    <row r="19" spans="1:14" ht="36" customHeight="1">
      <c r="A19" s="75"/>
      <c r="B19" s="52"/>
      <c r="C19" s="52"/>
      <c r="D19" s="48" t="s">
        <v>24</v>
      </c>
      <c r="E19" s="63"/>
      <c r="F19" s="14">
        <f t="shared" si="2"/>
        <v>1044540.3128499999</v>
      </c>
      <c r="G19" s="14">
        <f>G21+G29+G31</f>
        <v>167152.20536999998</v>
      </c>
      <c r="H19" s="38">
        <f>H21+H29+H27+H31+H23+H25</f>
        <v>163410.13912000004</v>
      </c>
      <c r="I19" s="14">
        <f>I21+I29</f>
        <v>178356.90710000001</v>
      </c>
      <c r="J19" s="14">
        <f>J21+J29</f>
        <v>204425.93964</v>
      </c>
      <c r="K19" s="14">
        <f>K21+K29</f>
        <v>165597.56081</v>
      </c>
      <c r="L19" s="14">
        <f>L21+L29</f>
        <v>165597.56081</v>
      </c>
    </row>
    <row r="20" spans="1:14" ht="42.95" customHeight="1">
      <c r="A20" s="65" t="s">
        <v>25</v>
      </c>
      <c r="B20" s="52" t="s">
        <v>26</v>
      </c>
      <c r="C20" s="52" t="s">
        <v>22</v>
      </c>
      <c r="D20" s="11" t="s">
        <v>15</v>
      </c>
      <c r="E20" s="71" t="s">
        <v>27</v>
      </c>
      <c r="F20" s="12">
        <f t="shared" si="2"/>
        <v>513659.17706999998</v>
      </c>
      <c r="G20" s="27">
        <v>80341.181809999995</v>
      </c>
      <c r="H20" s="32">
        <f t="shared" ref="H20:L20" si="3">H21</f>
        <v>80556.090330000006</v>
      </c>
      <c r="I20" s="12">
        <f t="shared" si="3"/>
        <v>90739.628949999998</v>
      </c>
      <c r="J20" s="12">
        <f t="shared" si="3"/>
        <v>96858.730100000001</v>
      </c>
      <c r="K20" s="12">
        <f t="shared" si="3"/>
        <v>82581.772939999995</v>
      </c>
      <c r="L20" s="12">
        <f t="shared" si="3"/>
        <v>82581.772939999995</v>
      </c>
    </row>
    <row r="21" spans="1:14" ht="93" customHeight="1">
      <c r="A21" s="65"/>
      <c r="B21" s="52"/>
      <c r="C21" s="52"/>
      <c r="D21" s="13" t="s">
        <v>24</v>
      </c>
      <c r="E21" s="71"/>
      <c r="F21" s="14">
        <f t="shared" si="2"/>
        <v>513659.17706999998</v>
      </c>
      <c r="G21" s="28">
        <v>80341.181809999995</v>
      </c>
      <c r="H21" s="33">
        <v>80556.090330000006</v>
      </c>
      <c r="I21" s="14">
        <v>90739.628949999998</v>
      </c>
      <c r="J21" s="14">
        <v>96858.730100000001</v>
      </c>
      <c r="K21" s="14">
        <v>82581.772939999995</v>
      </c>
      <c r="L21" s="14">
        <v>82581.772939999995</v>
      </c>
    </row>
    <row r="22" spans="1:14" ht="66.95" customHeight="1">
      <c r="A22" s="81" t="s">
        <v>28</v>
      </c>
      <c r="B22" s="50" t="s">
        <v>88</v>
      </c>
      <c r="C22" s="52" t="s">
        <v>22</v>
      </c>
      <c r="D22" s="49" t="s">
        <v>15</v>
      </c>
      <c r="E22" s="53" t="s">
        <v>89</v>
      </c>
      <c r="F22" s="14">
        <f>F23</f>
        <v>583.78020000000004</v>
      </c>
      <c r="G22" s="28">
        <v>0</v>
      </c>
      <c r="H22" s="33">
        <v>583.78020000000004</v>
      </c>
      <c r="I22" s="14">
        <v>0</v>
      </c>
      <c r="J22" s="14">
        <v>0</v>
      </c>
      <c r="K22" s="14">
        <v>0</v>
      </c>
      <c r="L22" s="14">
        <v>0</v>
      </c>
    </row>
    <row r="23" spans="1:14" ht="69" customHeight="1">
      <c r="A23" s="82"/>
      <c r="B23" s="51"/>
      <c r="C23" s="52"/>
      <c r="D23" s="48" t="s">
        <v>24</v>
      </c>
      <c r="E23" s="54"/>
      <c r="F23" s="14">
        <f>G23+H23+I23+J23+K23+L23</f>
        <v>583.78020000000004</v>
      </c>
      <c r="G23" s="28">
        <v>0</v>
      </c>
      <c r="H23" s="33">
        <v>583.78020000000004</v>
      </c>
      <c r="I23" s="14">
        <v>0</v>
      </c>
      <c r="J23" s="14">
        <v>0</v>
      </c>
      <c r="K23" s="14">
        <v>0</v>
      </c>
      <c r="L23" s="14">
        <v>0</v>
      </c>
    </row>
    <row r="24" spans="1:14" ht="62.1" customHeight="1">
      <c r="A24" s="81" t="s">
        <v>31</v>
      </c>
      <c r="B24" s="50" t="s">
        <v>92</v>
      </c>
      <c r="C24" s="52" t="s">
        <v>22</v>
      </c>
      <c r="D24" s="49" t="s">
        <v>15</v>
      </c>
      <c r="E24" s="53" t="s">
        <v>90</v>
      </c>
      <c r="F24" s="14">
        <f>F25</f>
        <v>1173.2936999999999</v>
      </c>
      <c r="G24" s="28">
        <v>0</v>
      </c>
      <c r="H24" s="33">
        <f>H25</f>
        <v>1173.2936999999999</v>
      </c>
      <c r="I24" s="14">
        <v>0</v>
      </c>
      <c r="J24" s="14">
        <v>0</v>
      </c>
      <c r="K24" s="14">
        <v>0</v>
      </c>
      <c r="L24" s="14">
        <v>0</v>
      </c>
      <c r="N24" s="16"/>
    </row>
    <row r="25" spans="1:14" ht="62.1" customHeight="1">
      <c r="A25" s="82"/>
      <c r="B25" s="51"/>
      <c r="C25" s="52"/>
      <c r="D25" s="48" t="s">
        <v>24</v>
      </c>
      <c r="E25" s="54"/>
      <c r="F25" s="14">
        <f>G25+H25+I25+J25+K25+L25</f>
        <v>1173.2936999999999</v>
      </c>
      <c r="G25" s="28">
        <v>0</v>
      </c>
      <c r="H25" s="33">
        <v>1173.2936999999999</v>
      </c>
      <c r="I25" s="14">
        <v>0</v>
      </c>
      <c r="J25" s="14">
        <v>0</v>
      </c>
      <c r="K25" s="14">
        <v>0</v>
      </c>
      <c r="L25" s="14">
        <v>0</v>
      </c>
      <c r="N25" s="16"/>
    </row>
    <row r="26" spans="1:14" ht="62.1" customHeight="1">
      <c r="A26" s="81" t="s">
        <v>75</v>
      </c>
      <c r="B26" s="50" t="s">
        <v>70</v>
      </c>
      <c r="C26" s="52" t="s">
        <v>22</v>
      </c>
      <c r="D26" s="21" t="s">
        <v>15</v>
      </c>
      <c r="E26" s="53" t="s">
        <v>71</v>
      </c>
      <c r="F26" s="24">
        <v>1830.5730000000001</v>
      </c>
      <c r="G26" s="36">
        <v>0</v>
      </c>
      <c r="H26" s="35">
        <v>1830.5730000000001</v>
      </c>
      <c r="I26" s="24">
        <v>0</v>
      </c>
      <c r="J26" s="24">
        <v>0</v>
      </c>
      <c r="K26" s="24">
        <v>0</v>
      </c>
      <c r="L26" s="24">
        <v>0</v>
      </c>
      <c r="N26" s="16"/>
    </row>
    <row r="27" spans="1:14" ht="33.75" customHeight="1">
      <c r="A27" s="82"/>
      <c r="B27" s="51"/>
      <c r="C27" s="52"/>
      <c r="D27" s="22" t="s">
        <v>24</v>
      </c>
      <c r="E27" s="54"/>
      <c r="F27" s="14">
        <v>1830.5730000000001</v>
      </c>
      <c r="G27" s="28">
        <v>0</v>
      </c>
      <c r="H27" s="33">
        <v>1830.5730000000001</v>
      </c>
      <c r="I27" s="14">
        <v>0</v>
      </c>
      <c r="J27" s="14">
        <v>0</v>
      </c>
      <c r="K27" s="14">
        <v>0</v>
      </c>
      <c r="L27" s="14">
        <v>0</v>
      </c>
    </row>
    <row r="28" spans="1:14" ht="33.75" customHeight="1">
      <c r="A28" s="81" t="s">
        <v>86</v>
      </c>
      <c r="B28" s="59" t="s">
        <v>91</v>
      </c>
      <c r="C28" s="59" t="s">
        <v>29</v>
      </c>
      <c r="D28" s="11" t="s">
        <v>15</v>
      </c>
      <c r="E28" s="70" t="s">
        <v>30</v>
      </c>
      <c r="F28" s="12">
        <f t="shared" si="2"/>
        <v>519293.48887999996</v>
      </c>
      <c r="G28" s="29">
        <v>78811.023560000001</v>
      </c>
      <c r="H28" s="34">
        <f t="shared" ref="H28:L28" si="4">H29</f>
        <v>79266.401889999994</v>
      </c>
      <c r="I28" s="15">
        <f t="shared" si="4"/>
        <v>87617.278149999998</v>
      </c>
      <c r="J28" s="15">
        <f t="shared" si="4"/>
        <v>107567.20954</v>
      </c>
      <c r="K28" s="15">
        <f t="shared" si="4"/>
        <v>83015.78787</v>
      </c>
      <c r="L28" s="15">
        <f t="shared" si="4"/>
        <v>83015.78787</v>
      </c>
    </row>
    <row r="29" spans="1:14" ht="50.25" customHeight="1">
      <c r="A29" s="82"/>
      <c r="B29" s="59"/>
      <c r="C29" s="59"/>
      <c r="D29" s="13" t="s">
        <v>24</v>
      </c>
      <c r="E29" s="70"/>
      <c r="F29" s="12">
        <f t="shared" si="2"/>
        <v>519293.48887999996</v>
      </c>
      <c r="G29" s="28">
        <v>78811.023560000001</v>
      </c>
      <c r="H29" s="33">
        <v>79266.401889999994</v>
      </c>
      <c r="I29" s="14">
        <v>87617.278149999998</v>
      </c>
      <c r="J29" s="14">
        <v>107567.20954</v>
      </c>
      <c r="K29" s="14">
        <v>83015.78787</v>
      </c>
      <c r="L29" s="14">
        <v>83015.78787</v>
      </c>
    </row>
    <row r="30" spans="1:14" ht="62.25" customHeight="1">
      <c r="A30" s="83" t="s">
        <v>87</v>
      </c>
      <c r="B30" s="78" t="s">
        <v>32</v>
      </c>
      <c r="C30" s="78" t="s">
        <v>29</v>
      </c>
      <c r="D30" s="30" t="s">
        <v>15</v>
      </c>
      <c r="E30" s="72" t="s">
        <v>33</v>
      </c>
      <c r="F30" s="27">
        <f t="shared" si="2"/>
        <v>8000</v>
      </c>
      <c r="G30" s="29">
        <f t="shared" ref="G30:L30" si="5">G31</f>
        <v>8000</v>
      </c>
      <c r="H30" s="32">
        <f t="shared" si="5"/>
        <v>0</v>
      </c>
      <c r="I30" s="29">
        <f t="shared" si="5"/>
        <v>0</v>
      </c>
      <c r="J30" s="29">
        <f t="shared" si="5"/>
        <v>0</v>
      </c>
      <c r="K30" s="29">
        <f t="shared" si="5"/>
        <v>0</v>
      </c>
      <c r="L30" s="29">
        <f t="shared" si="5"/>
        <v>0</v>
      </c>
    </row>
    <row r="31" spans="1:14" ht="51" customHeight="1">
      <c r="A31" s="83"/>
      <c r="B31" s="79"/>
      <c r="C31" s="79"/>
      <c r="D31" s="31" t="s">
        <v>24</v>
      </c>
      <c r="E31" s="73"/>
      <c r="F31" s="27">
        <f t="shared" si="2"/>
        <v>8000</v>
      </c>
      <c r="G31" s="28">
        <v>8000</v>
      </c>
      <c r="H31" s="33">
        <v>0</v>
      </c>
      <c r="I31" s="28">
        <v>0</v>
      </c>
      <c r="J31" s="28">
        <v>0</v>
      </c>
      <c r="K31" s="28">
        <v>0</v>
      </c>
      <c r="L31" s="28">
        <v>0</v>
      </c>
    </row>
    <row r="32" spans="1:14" ht="90.95" customHeight="1">
      <c r="A32" s="59" t="s">
        <v>34</v>
      </c>
      <c r="B32" s="59" t="s">
        <v>35</v>
      </c>
      <c r="C32" s="59" t="s">
        <v>22</v>
      </c>
      <c r="D32" s="49" t="s">
        <v>15</v>
      </c>
      <c r="E32" s="70" t="s">
        <v>36</v>
      </c>
      <c r="F32" s="12">
        <f>F33+F34</f>
        <v>17666.26269</v>
      </c>
      <c r="G32" s="12">
        <f>G34+G33</f>
        <v>3230.7897799999996</v>
      </c>
      <c r="H32" s="37">
        <f>H34+H33</f>
        <v>3521.7269099999999</v>
      </c>
      <c r="I32" s="12">
        <f t="shared" ref="I32:L32" si="6">I34</f>
        <v>2623.4490000000001</v>
      </c>
      <c r="J32" s="12">
        <f t="shared" si="6"/>
        <v>2612.3710000000001</v>
      </c>
      <c r="K32" s="12">
        <f t="shared" si="6"/>
        <v>2838.9630000000002</v>
      </c>
      <c r="L32" s="12">
        <f t="shared" si="6"/>
        <v>2838.9630000000002</v>
      </c>
    </row>
    <row r="33" spans="1:21" ht="50.1" customHeight="1">
      <c r="A33" s="59"/>
      <c r="B33" s="59"/>
      <c r="C33" s="59"/>
      <c r="D33" s="49" t="s">
        <v>24</v>
      </c>
      <c r="E33" s="70"/>
      <c r="F33" s="12">
        <f t="shared" ref="F33:L33" si="7">F35</f>
        <v>1257.69769</v>
      </c>
      <c r="G33" s="12">
        <f t="shared" si="7"/>
        <v>597.90778</v>
      </c>
      <c r="H33" s="37">
        <f t="shared" si="7"/>
        <v>659.78990999999996</v>
      </c>
      <c r="I33" s="12">
        <f t="shared" si="7"/>
        <v>0</v>
      </c>
      <c r="J33" s="12">
        <f t="shared" si="7"/>
        <v>0</v>
      </c>
      <c r="K33" s="12">
        <f t="shared" si="7"/>
        <v>0</v>
      </c>
      <c r="L33" s="12">
        <f t="shared" si="7"/>
        <v>0</v>
      </c>
    </row>
    <row r="34" spans="1:21" ht="75" customHeight="1">
      <c r="A34" s="59"/>
      <c r="B34" s="59"/>
      <c r="C34" s="59"/>
      <c r="D34" s="48" t="s">
        <v>37</v>
      </c>
      <c r="E34" s="70"/>
      <c r="F34" s="24">
        <f t="shared" ref="F34:F50" si="8">G34+H34+I34+J34+K34+L34</f>
        <v>16408.564999999999</v>
      </c>
      <c r="G34" s="24">
        <f>G38+G40+G42+G44</f>
        <v>2632.8819999999996</v>
      </c>
      <c r="H34" s="45">
        <f>H38+H40+H42+H44+H46</f>
        <v>2861.9369999999999</v>
      </c>
      <c r="I34" s="24">
        <f t="shared" ref="I34:L34" si="9">I38+I40+I42+I44</f>
        <v>2623.4490000000001</v>
      </c>
      <c r="J34" s="24">
        <f t="shared" si="9"/>
        <v>2612.3710000000001</v>
      </c>
      <c r="K34" s="24">
        <f t="shared" si="9"/>
        <v>2838.9630000000002</v>
      </c>
      <c r="L34" s="24">
        <f t="shared" si="9"/>
        <v>2838.9630000000002</v>
      </c>
    </row>
    <row r="35" spans="1:21" ht="57" customHeight="1">
      <c r="A35" s="55" t="s">
        <v>38</v>
      </c>
      <c r="B35" s="57" t="s">
        <v>67</v>
      </c>
      <c r="C35" s="59" t="s">
        <v>22</v>
      </c>
      <c r="D35" s="20" t="s">
        <v>15</v>
      </c>
      <c r="E35" s="60" t="s">
        <v>68</v>
      </c>
      <c r="F35" s="24">
        <f>SUM(G35:L35)</f>
        <v>1257.69769</v>
      </c>
      <c r="G35" s="24">
        <v>597.90778</v>
      </c>
      <c r="H35" s="35">
        <v>659.78990999999996</v>
      </c>
      <c r="I35" s="24">
        <v>0</v>
      </c>
      <c r="J35" s="24">
        <v>0</v>
      </c>
      <c r="K35" s="24">
        <v>0</v>
      </c>
      <c r="L35" s="24">
        <v>0</v>
      </c>
    </row>
    <row r="36" spans="1:21" ht="153.94999999999999" customHeight="1">
      <c r="A36" s="56"/>
      <c r="B36" s="58"/>
      <c r="C36" s="59"/>
      <c r="D36" s="23" t="s">
        <v>24</v>
      </c>
      <c r="E36" s="61"/>
      <c r="F36" s="14">
        <f>SUM(G36:L36)</f>
        <v>1257.69769</v>
      </c>
      <c r="G36" s="14">
        <v>597.90778</v>
      </c>
      <c r="H36" s="33">
        <v>659.78990999999996</v>
      </c>
      <c r="I36" s="14">
        <v>0</v>
      </c>
      <c r="J36" s="14">
        <v>0</v>
      </c>
      <c r="K36" s="14">
        <v>0</v>
      </c>
      <c r="L36" s="14">
        <v>0</v>
      </c>
      <c r="N36" s="16"/>
      <c r="O36" s="16"/>
      <c r="P36" s="16"/>
      <c r="Q36" s="16"/>
    </row>
    <row r="37" spans="1:21" ht="54" customHeight="1">
      <c r="A37" s="57" t="s">
        <v>41</v>
      </c>
      <c r="B37" s="59" t="s">
        <v>39</v>
      </c>
      <c r="C37" s="59" t="s">
        <v>22</v>
      </c>
      <c r="D37" s="11" t="s">
        <v>15</v>
      </c>
      <c r="E37" s="70" t="s">
        <v>40</v>
      </c>
      <c r="F37" s="12">
        <f t="shared" si="8"/>
        <v>1157.3109999999999</v>
      </c>
      <c r="G37" s="12">
        <f t="shared" ref="G37:L37" si="10">G38</f>
        <v>86.427999999999997</v>
      </c>
      <c r="H37" s="32">
        <v>304.97699999999998</v>
      </c>
      <c r="I37" s="12">
        <f t="shared" si="10"/>
        <v>86.489000000000004</v>
      </c>
      <c r="J37" s="12">
        <f t="shared" si="10"/>
        <v>75.411000000000001</v>
      </c>
      <c r="K37" s="12">
        <f t="shared" si="10"/>
        <v>302.00299999999999</v>
      </c>
      <c r="L37" s="12">
        <f t="shared" si="10"/>
        <v>302.00299999999999</v>
      </c>
      <c r="M37" s="16"/>
      <c r="N37" s="16"/>
      <c r="O37" s="16"/>
    </row>
    <row r="38" spans="1:21" ht="114" customHeight="1">
      <c r="A38" s="80"/>
      <c r="B38" s="59"/>
      <c r="C38" s="59"/>
      <c r="D38" s="13" t="s">
        <v>37</v>
      </c>
      <c r="E38" s="70"/>
      <c r="F38" s="14">
        <f t="shared" si="8"/>
        <v>1157.3109999999999</v>
      </c>
      <c r="G38" s="14">
        <v>86.427999999999997</v>
      </c>
      <c r="H38" s="33">
        <v>304.97699999999998</v>
      </c>
      <c r="I38" s="14">
        <v>86.489000000000004</v>
      </c>
      <c r="J38" s="14">
        <v>75.411000000000001</v>
      </c>
      <c r="K38" s="14">
        <v>302.00299999999999</v>
      </c>
      <c r="L38" s="14">
        <v>302.00299999999999</v>
      </c>
    </row>
    <row r="39" spans="1:21" ht="41.1" customHeight="1">
      <c r="A39" s="66" t="s">
        <v>44</v>
      </c>
      <c r="B39" s="59" t="s">
        <v>42</v>
      </c>
      <c r="C39" s="59" t="s">
        <v>22</v>
      </c>
      <c r="D39" s="11" t="s">
        <v>15</v>
      </c>
      <c r="E39" s="70" t="s">
        <v>43</v>
      </c>
      <c r="F39" s="12">
        <f t="shared" si="8"/>
        <v>15153.254000000001</v>
      </c>
      <c r="G39" s="12">
        <v>2538.2539999999999</v>
      </c>
      <c r="H39" s="32">
        <f t="shared" ref="H39:L39" si="11">H40</f>
        <v>2523</v>
      </c>
      <c r="I39" s="12">
        <f t="shared" si="11"/>
        <v>2523</v>
      </c>
      <c r="J39" s="12">
        <f t="shared" si="11"/>
        <v>2523</v>
      </c>
      <c r="K39" s="12">
        <f t="shared" si="11"/>
        <v>2523</v>
      </c>
      <c r="L39" s="12">
        <f t="shared" si="11"/>
        <v>2523</v>
      </c>
    </row>
    <row r="40" spans="1:21" ht="48" customHeight="1">
      <c r="A40" s="59"/>
      <c r="B40" s="59"/>
      <c r="C40" s="59"/>
      <c r="D40" s="13" t="s">
        <v>37</v>
      </c>
      <c r="E40" s="70"/>
      <c r="F40" s="14">
        <f t="shared" si="8"/>
        <v>15153.254000000001</v>
      </c>
      <c r="G40" s="14">
        <v>2538.2539999999999</v>
      </c>
      <c r="H40" s="33">
        <v>2523</v>
      </c>
      <c r="I40" s="14">
        <v>2523</v>
      </c>
      <c r="J40" s="14">
        <v>2523</v>
      </c>
      <c r="K40" s="14">
        <v>2523</v>
      </c>
      <c r="L40" s="14">
        <v>2523</v>
      </c>
      <c r="M40" s="16"/>
      <c r="N40" s="16"/>
      <c r="O40" s="16"/>
      <c r="P40" s="16"/>
      <c r="Q40" s="16"/>
      <c r="R40" s="16"/>
      <c r="S40" s="16"/>
      <c r="T40" s="16"/>
      <c r="U40" s="16"/>
    </row>
    <row r="41" spans="1:21" ht="60" customHeight="1">
      <c r="A41" s="66" t="s">
        <v>47</v>
      </c>
      <c r="B41" s="62" t="s">
        <v>45</v>
      </c>
      <c r="C41" s="59" t="s">
        <v>29</v>
      </c>
      <c r="D41" s="11" t="s">
        <v>15</v>
      </c>
      <c r="E41" s="70" t="s">
        <v>46</v>
      </c>
      <c r="F41" s="12">
        <f t="shared" si="8"/>
        <v>28.799999999999997</v>
      </c>
      <c r="G41" s="12">
        <f t="shared" ref="G41:L41" si="12">G42</f>
        <v>0</v>
      </c>
      <c r="H41" s="32">
        <f t="shared" si="12"/>
        <v>5.76</v>
      </c>
      <c r="I41" s="12">
        <f t="shared" si="12"/>
        <v>5.76</v>
      </c>
      <c r="J41" s="12">
        <f t="shared" si="12"/>
        <v>5.76</v>
      </c>
      <c r="K41" s="12">
        <f t="shared" si="12"/>
        <v>5.76</v>
      </c>
      <c r="L41" s="12">
        <f t="shared" si="12"/>
        <v>5.76</v>
      </c>
    </row>
    <row r="42" spans="1:21" ht="105.95" customHeight="1">
      <c r="A42" s="59"/>
      <c r="B42" s="58"/>
      <c r="C42" s="59"/>
      <c r="D42" s="13" t="s">
        <v>37</v>
      </c>
      <c r="E42" s="70"/>
      <c r="F42" s="14">
        <f t="shared" si="8"/>
        <v>28.799999999999997</v>
      </c>
      <c r="G42" s="14">
        <v>0</v>
      </c>
      <c r="H42" s="33">
        <v>5.76</v>
      </c>
      <c r="I42" s="14">
        <v>5.76</v>
      </c>
      <c r="J42" s="14">
        <v>5.76</v>
      </c>
      <c r="K42" s="14">
        <v>5.76</v>
      </c>
      <c r="L42" s="14">
        <v>5.76</v>
      </c>
    </row>
    <row r="43" spans="1:21" ht="48.95" customHeight="1">
      <c r="A43" s="66" t="s">
        <v>69</v>
      </c>
      <c r="B43" s="59" t="s">
        <v>48</v>
      </c>
      <c r="C43" s="59" t="s">
        <v>22</v>
      </c>
      <c r="D43" s="11" t="s">
        <v>15</v>
      </c>
      <c r="E43" s="70" t="s">
        <v>49</v>
      </c>
      <c r="F43" s="12">
        <f t="shared" si="8"/>
        <v>49.2</v>
      </c>
      <c r="G43" s="12">
        <f t="shared" ref="G43:L43" si="13">G44</f>
        <v>8.1999999999999993</v>
      </c>
      <c r="H43" s="32">
        <f t="shared" si="13"/>
        <v>8.1999999999999993</v>
      </c>
      <c r="I43" s="12">
        <f t="shared" si="13"/>
        <v>8.1999999999999993</v>
      </c>
      <c r="J43" s="12">
        <f t="shared" si="13"/>
        <v>8.1999999999999993</v>
      </c>
      <c r="K43" s="12">
        <f t="shared" si="13"/>
        <v>8.1999999999999993</v>
      </c>
      <c r="L43" s="12">
        <f t="shared" si="13"/>
        <v>8.1999999999999993</v>
      </c>
    </row>
    <row r="44" spans="1:21" ht="42.95" customHeight="1">
      <c r="A44" s="59"/>
      <c r="B44" s="59"/>
      <c r="C44" s="59"/>
      <c r="D44" s="13" t="s">
        <v>37</v>
      </c>
      <c r="E44" s="70"/>
      <c r="F44" s="14">
        <f t="shared" si="8"/>
        <v>49.2</v>
      </c>
      <c r="G44" s="14">
        <v>8.1999999999999993</v>
      </c>
      <c r="H44" s="33">
        <v>8.1999999999999993</v>
      </c>
      <c r="I44" s="14">
        <v>8.1999999999999993</v>
      </c>
      <c r="J44" s="14">
        <v>8.1999999999999993</v>
      </c>
      <c r="K44" s="14">
        <v>8.1999999999999993</v>
      </c>
      <c r="L44" s="14">
        <v>8.1999999999999993</v>
      </c>
    </row>
    <row r="45" spans="1:21" ht="48" customHeight="1">
      <c r="A45" s="66" t="s">
        <v>72</v>
      </c>
      <c r="B45" s="62" t="s">
        <v>73</v>
      </c>
      <c r="C45" s="59" t="s">
        <v>22</v>
      </c>
      <c r="D45" s="26" t="s">
        <v>15</v>
      </c>
      <c r="E45" s="64" t="s">
        <v>74</v>
      </c>
      <c r="F45" s="14">
        <f t="shared" si="8"/>
        <v>20</v>
      </c>
      <c r="G45" s="14">
        <v>0</v>
      </c>
      <c r="H45" s="33">
        <v>20</v>
      </c>
      <c r="I45" s="14">
        <v>0</v>
      </c>
      <c r="J45" s="14">
        <v>0</v>
      </c>
      <c r="K45" s="14">
        <v>0</v>
      </c>
      <c r="L45" s="14">
        <v>0</v>
      </c>
    </row>
    <row r="46" spans="1:21" ht="176.1" customHeight="1">
      <c r="A46" s="59"/>
      <c r="B46" s="58"/>
      <c r="C46" s="59"/>
      <c r="D46" s="25" t="s">
        <v>37</v>
      </c>
      <c r="E46" s="61"/>
      <c r="F46" s="14">
        <f>SUM(G46:L46)</f>
        <v>20</v>
      </c>
      <c r="G46" s="14">
        <v>0</v>
      </c>
      <c r="H46" s="33">
        <v>20</v>
      </c>
      <c r="I46" s="14">
        <v>0</v>
      </c>
      <c r="J46" s="14">
        <v>0</v>
      </c>
      <c r="K46" s="14">
        <v>0</v>
      </c>
      <c r="L46" s="14">
        <v>0</v>
      </c>
    </row>
    <row r="47" spans="1:21" ht="39" customHeight="1">
      <c r="A47" s="59">
        <v>3</v>
      </c>
      <c r="B47" s="59" t="s">
        <v>50</v>
      </c>
      <c r="C47" s="59" t="s">
        <v>29</v>
      </c>
      <c r="D47" s="49" t="s">
        <v>15</v>
      </c>
      <c r="E47" s="70" t="s">
        <v>51</v>
      </c>
      <c r="F47" s="12">
        <f t="shared" si="8"/>
        <v>106079.23543999999</v>
      </c>
      <c r="G47" s="12">
        <f t="shared" ref="G47:L47" si="14">G48</f>
        <v>14751.43446</v>
      </c>
      <c r="H47" s="37">
        <f t="shared" si="14"/>
        <v>15253.6</v>
      </c>
      <c r="I47" s="12">
        <f t="shared" si="14"/>
        <v>20988.230790000001</v>
      </c>
      <c r="J47" s="12">
        <f t="shared" si="14"/>
        <v>20988.230790000001</v>
      </c>
      <c r="K47" s="12">
        <f t="shared" si="14"/>
        <v>17048.869699999999</v>
      </c>
      <c r="L47" s="12">
        <f t="shared" si="14"/>
        <v>17048.869699999999</v>
      </c>
    </row>
    <row r="48" spans="1:21" ht="55.5" customHeight="1">
      <c r="A48" s="59"/>
      <c r="B48" s="59"/>
      <c r="C48" s="59"/>
      <c r="D48" s="48" t="s">
        <v>24</v>
      </c>
      <c r="E48" s="70"/>
      <c r="F48" s="14">
        <f t="shared" si="8"/>
        <v>106079.23543999999</v>
      </c>
      <c r="G48" s="14">
        <f t="shared" ref="G48:L48" si="15">G49</f>
        <v>14751.43446</v>
      </c>
      <c r="H48" s="38">
        <f t="shared" si="15"/>
        <v>15253.6</v>
      </c>
      <c r="I48" s="14">
        <f t="shared" si="15"/>
        <v>20988.230790000001</v>
      </c>
      <c r="J48" s="14">
        <f t="shared" si="15"/>
        <v>20988.230790000001</v>
      </c>
      <c r="K48" s="14">
        <f t="shared" si="15"/>
        <v>17048.869699999999</v>
      </c>
      <c r="L48" s="14">
        <f t="shared" si="15"/>
        <v>17048.869699999999</v>
      </c>
    </row>
    <row r="49" spans="1:12" ht="33.75" customHeight="1">
      <c r="A49" s="65" t="s">
        <v>52</v>
      </c>
      <c r="B49" s="77" t="s">
        <v>53</v>
      </c>
      <c r="C49" s="75" t="s">
        <v>22</v>
      </c>
      <c r="D49" s="13" t="s">
        <v>54</v>
      </c>
      <c r="E49" s="63" t="s">
        <v>55</v>
      </c>
      <c r="F49" s="12">
        <f t="shared" si="8"/>
        <v>106079.23543999999</v>
      </c>
      <c r="G49" s="27">
        <f t="shared" ref="G49:L49" si="16">G50</f>
        <v>14751.43446</v>
      </c>
      <c r="H49" s="32">
        <f t="shared" si="16"/>
        <v>15253.6</v>
      </c>
      <c r="I49" s="12">
        <f t="shared" si="16"/>
        <v>20988.230790000001</v>
      </c>
      <c r="J49" s="12">
        <f t="shared" si="16"/>
        <v>20988.230790000001</v>
      </c>
      <c r="K49" s="12">
        <f t="shared" si="16"/>
        <v>17048.869699999999</v>
      </c>
      <c r="L49" s="12">
        <f t="shared" si="16"/>
        <v>17048.869699999999</v>
      </c>
    </row>
    <row r="50" spans="1:12" ht="180.75" customHeight="1">
      <c r="A50" s="65"/>
      <c r="B50" s="77"/>
      <c r="C50" s="75"/>
      <c r="D50" s="13" t="s">
        <v>24</v>
      </c>
      <c r="E50" s="63"/>
      <c r="F50" s="14">
        <f t="shared" si="8"/>
        <v>106079.23543999999</v>
      </c>
      <c r="G50" s="28">
        <v>14751.43446</v>
      </c>
      <c r="H50" s="33">
        <v>15253.6</v>
      </c>
      <c r="I50" s="14">
        <v>20988.230790000001</v>
      </c>
      <c r="J50" s="14">
        <v>20988.230790000001</v>
      </c>
      <c r="K50" s="14">
        <v>17048.869699999999</v>
      </c>
      <c r="L50" s="14">
        <v>17048.869699999999</v>
      </c>
    </row>
    <row r="51" spans="1:12" ht="34.5" customHeight="1">
      <c r="A51" s="65" t="s">
        <v>56</v>
      </c>
      <c r="B51" s="59" t="s">
        <v>57</v>
      </c>
      <c r="C51" s="75" t="s">
        <v>22</v>
      </c>
      <c r="D51" s="49" t="s">
        <v>15</v>
      </c>
      <c r="E51" s="67" t="s">
        <v>58</v>
      </c>
      <c r="F51" s="12">
        <f t="shared" ref="F51:F56" si="17">G51+H51+I51+J51+K51+L51</f>
        <v>1458.3187699999999</v>
      </c>
      <c r="G51" s="12">
        <f t="shared" ref="G51:L51" si="18">G52</f>
        <v>358.31876999999997</v>
      </c>
      <c r="H51" s="37">
        <f t="shared" si="18"/>
        <v>0</v>
      </c>
      <c r="I51" s="12">
        <f t="shared" si="18"/>
        <v>0</v>
      </c>
      <c r="J51" s="12">
        <v>0</v>
      </c>
      <c r="K51" s="12">
        <f t="shared" si="18"/>
        <v>550</v>
      </c>
      <c r="L51" s="12">
        <f t="shared" si="18"/>
        <v>550</v>
      </c>
    </row>
    <row r="52" spans="1:12" ht="84" customHeight="1">
      <c r="A52" s="65"/>
      <c r="B52" s="59"/>
      <c r="C52" s="75"/>
      <c r="D52" s="48" t="s">
        <v>24</v>
      </c>
      <c r="E52" s="68"/>
      <c r="F52" s="14">
        <f t="shared" si="17"/>
        <v>1458.3187699999999</v>
      </c>
      <c r="G52" s="14">
        <f t="shared" ref="G52:L52" si="19">G54+G56</f>
        <v>358.31876999999997</v>
      </c>
      <c r="H52" s="38">
        <f t="shared" si="19"/>
        <v>0</v>
      </c>
      <c r="I52" s="14">
        <f t="shared" si="19"/>
        <v>0</v>
      </c>
      <c r="J52" s="14">
        <v>0</v>
      </c>
      <c r="K52" s="14">
        <f t="shared" si="19"/>
        <v>550</v>
      </c>
      <c r="L52" s="14">
        <f t="shared" si="19"/>
        <v>550</v>
      </c>
    </row>
    <row r="53" spans="1:12" ht="44.25" customHeight="1">
      <c r="A53" s="65" t="s">
        <v>59</v>
      </c>
      <c r="B53" s="59" t="s">
        <v>60</v>
      </c>
      <c r="C53" s="75" t="s">
        <v>61</v>
      </c>
      <c r="D53" s="11" t="s">
        <v>15</v>
      </c>
      <c r="E53" s="67" t="s">
        <v>62</v>
      </c>
      <c r="F53" s="12">
        <f t="shared" si="17"/>
        <v>1308.3187699999999</v>
      </c>
      <c r="G53" s="12">
        <f t="shared" ref="G53:L53" si="20">G54</f>
        <v>308.31876999999997</v>
      </c>
      <c r="H53" s="32">
        <f t="shared" si="20"/>
        <v>0</v>
      </c>
      <c r="I53" s="12">
        <f t="shared" si="20"/>
        <v>0</v>
      </c>
      <c r="J53" s="12">
        <f t="shared" si="20"/>
        <v>0</v>
      </c>
      <c r="K53" s="12">
        <f t="shared" si="20"/>
        <v>500</v>
      </c>
      <c r="L53" s="12">
        <f t="shared" si="20"/>
        <v>500</v>
      </c>
    </row>
    <row r="54" spans="1:12" ht="173.25" customHeight="1">
      <c r="A54" s="65"/>
      <c r="B54" s="59"/>
      <c r="C54" s="75"/>
      <c r="D54" s="13" t="s">
        <v>24</v>
      </c>
      <c r="E54" s="68"/>
      <c r="F54" s="14">
        <f t="shared" si="17"/>
        <v>1308.3187699999999</v>
      </c>
      <c r="G54" s="14">
        <v>308.31876999999997</v>
      </c>
      <c r="H54" s="33">
        <v>0</v>
      </c>
      <c r="I54" s="14">
        <v>0</v>
      </c>
      <c r="J54" s="14">
        <v>0</v>
      </c>
      <c r="K54" s="14">
        <v>500</v>
      </c>
      <c r="L54" s="14">
        <v>500</v>
      </c>
    </row>
    <row r="55" spans="1:12" ht="44.25" customHeight="1">
      <c r="A55" s="65" t="s">
        <v>63</v>
      </c>
      <c r="B55" s="59" t="s">
        <v>64</v>
      </c>
      <c r="C55" s="75" t="s">
        <v>22</v>
      </c>
      <c r="D55" s="11" t="s">
        <v>15</v>
      </c>
      <c r="E55" s="67" t="s">
        <v>65</v>
      </c>
      <c r="F55" s="12">
        <f t="shared" si="17"/>
        <v>150</v>
      </c>
      <c r="G55" s="12">
        <f t="shared" ref="G55:L55" si="21">G56</f>
        <v>50</v>
      </c>
      <c r="H55" s="32">
        <f t="shared" si="21"/>
        <v>0</v>
      </c>
      <c r="I55" s="12">
        <f t="shared" si="21"/>
        <v>0</v>
      </c>
      <c r="J55" s="12">
        <v>0</v>
      </c>
      <c r="K55" s="12">
        <f t="shared" si="21"/>
        <v>50</v>
      </c>
      <c r="L55" s="12">
        <f t="shared" si="21"/>
        <v>50</v>
      </c>
    </row>
    <row r="56" spans="1:12" ht="38.25" customHeight="1">
      <c r="A56" s="65"/>
      <c r="B56" s="59"/>
      <c r="C56" s="75"/>
      <c r="D56" s="13" t="s">
        <v>24</v>
      </c>
      <c r="E56" s="68"/>
      <c r="F56" s="14">
        <f t="shared" si="17"/>
        <v>150</v>
      </c>
      <c r="G56" s="14">
        <v>50</v>
      </c>
      <c r="H56" s="33">
        <v>0</v>
      </c>
      <c r="I56" s="14">
        <v>0</v>
      </c>
      <c r="J56" s="14">
        <v>0</v>
      </c>
      <c r="K56" s="14">
        <v>50</v>
      </c>
      <c r="L56" s="14">
        <v>50</v>
      </c>
    </row>
    <row r="57" spans="1:12" ht="28.5" customHeight="1">
      <c r="L57" s="19" t="s">
        <v>93</v>
      </c>
    </row>
  </sheetData>
  <mergeCells count="95">
    <mergeCell ref="B26:B27"/>
    <mergeCell ref="C26:C27"/>
    <mergeCell ref="E26:E27"/>
    <mergeCell ref="I1:K1"/>
    <mergeCell ref="I2:K2"/>
    <mergeCell ref="I3:K3"/>
    <mergeCell ref="I4:K4"/>
    <mergeCell ref="A7:L7"/>
    <mergeCell ref="A9:L9"/>
    <mergeCell ref="F11:L11"/>
    <mergeCell ref="A17:L17"/>
    <mergeCell ref="A11:A12"/>
    <mergeCell ref="A14:A16"/>
    <mergeCell ref="E11:E12"/>
    <mergeCell ref="E14:E16"/>
    <mergeCell ref="A18:A19"/>
    <mergeCell ref="A20:A21"/>
    <mergeCell ref="A28:A29"/>
    <mergeCell ref="A30:A31"/>
    <mergeCell ref="A32:A34"/>
    <mergeCell ref="A26:A27"/>
    <mergeCell ref="A22:A23"/>
    <mergeCell ref="A24:A25"/>
    <mergeCell ref="A51:A52"/>
    <mergeCell ref="A53:A54"/>
    <mergeCell ref="A55:A56"/>
    <mergeCell ref="B11:B12"/>
    <mergeCell ref="B14:B16"/>
    <mergeCell ref="B18:B19"/>
    <mergeCell ref="B20:B21"/>
    <mergeCell ref="B28:B29"/>
    <mergeCell ref="B30:B31"/>
    <mergeCell ref="B32:B34"/>
    <mergeCell ref="B37:B38"/>
    <mergeCell ref="B39:B40"/>
    <mergeCell ref="B41:B42"/>
    <mergeCell ref="B43:B44"/>
    <mergeCell ref="B47:B48"/>
    <mergeCell ref="A37:A38"/>
    <mergeCell ref="C51:C52"/>
    <mergeCell ref="C53:C54"/>
    <mergeCell ref="C55:C56"/>
    <mergeCell ref="D11:D12"/>
    <mergeCell ref="B49:B50"/>
    <mergeCell ref="B51:B52"/>
    <mergeCell ref="B53:B54"/>
    <mergeCell ref="B55:B56"/>
    <mergeCell ref="C11:C12"/>
    <mergeCell ref="C14:C16"/>
    <mergeCell ref="C18:C19"/>
    <mergeCell ref="C20:C21"/>
    <mergeCell ref="C28:C29"/>
    <mergeCell ref="C30:C31"/>
    <mergeCell ref="C32:C34"/>
    <mergeCell ref="C37:C38"/>
    <mergeCell ref="E51:E52"/>
    <mergeCell ref="E53:E54"/>
    <mergeCell ref="E55:E56"/>
    <mergeCell ref="I5:K6"/>
    <mergeCell ref="E37:E38"/>
    <mergeCell ref="E39:E40"/>
    <mergeCell ref="E41:E42"/>
    <mergeCell ref="E43:E44"/>
    <mergeCell ref="E47:E48"/>
    <mergeCell ref="E18:E19"/>
    <mergeCell ref="E20:E21"/>
    <mergeCell ref="E28:E29"/>
    <mergeCell ref="E30:E31"/>
    <mergeCell ref="E32:E34"/>
    <mergeCell ref="A8:L8"/>
    <mergeCell ref="C49:C50"/>
    <mergeCell ref="A49:A50"/>
    <mergeCell ref="A39:A40"/>
    <mergeCell ref="A41:A42"/>
    <mergeCell ref="A43:A44"/>
    <mergeCell ref="A47:A48"/>
    <mergeCell ref="A45:A46"/>
    <mergeCell ref="E49:E50"/>
    <mergeCell ref="C39:C40"/>
    <mergeCell ref="C41:C42"/>
    <mergeCell ref="C43:C44"/>
    <mergeCell ref="C47:C48"/>
    <mergeCell ref="C45:C46"/>
    <mergeCell ref="E45:E46"/>
    <mergeCell ref="A35:A36"/>
    <mergeCell ref="B35:B36"/>
    <mergeCell ref="C35:C36"/>
    <mergeCell ref="E35:E36"/>
    <mergeCell ref="B45:B46"/>
    <mergeCell ref="B22:B23"/>
    <mergeCell ref="B24:B25"/>
    <mergeCell ref="C22:C23"/>
    <mergeCell ref="C24:C25"/>
    <mergeCell ref="E22:E23"/>
    <mergeCell ref="E24:E25"/>
  </mergeCells>
  <pageMargins left="0.47222222222222199" right="3.8888888888888903E-2" top="1.18055555555556" bottom="0" header="0.118055555555556" footer="0.118055555555556"/>
  <pageSetup paperSize="9" scale="52" fitToHeight="0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8"/>
  <sheetViews>
    <sheetView workbookViewId="0">
      <selection activeCell="A16" sqref="A16"/>
    </sheetView>
  </sheetViews>
  <sheetFormatPr defaultRowHeight="12.75"/>
  <cols>
    <col min="1" max="1" width="25.140625" customWidth="1"/>
    <col min="2" max="2" width="23" customWidth="1"/>
    <col min="3" max="3" width="27.42578125" customWidth="1"/>
  </cols>
  <sheetData>
    <row r="1" spans="1:3">
      <c r="A1" s="40">
        <v>82972954.140000001</v>
      </c>
    </row>
    <row r="2" spans="1:3">
      <c r="A2" s="40">
        <v>1830573</v>
      </c>
    </row>
    <row r="3" spans="1:3">
      <c r="A3" s="40">
        <v>77938712.219999999</v>
      </c>
      <c r="C3" s="40" t="e">
        <f>A13+A14+A15+A16+A17+A18</f>
        <v>#VALUE!</v>
      </c>
    </row>
    <row r="4" spans="1:3">
      <c r="A4" s="39"/>
    </row>
    <row r="5" spans="1:3">
      <c r="A5" s="41">
        <v>304977</v>
      </c>
    </row>
    <row r="6" spans="1:3">
      <c r="A6" s="41">
        <v>2523000</v>
      </c>
    </row>
    <row r="7" spans="1:3">
      <c r="A7" s="41">
        <v>5760</v>
      </c>
    </row>
    <row r="8" spans="1:3">
      <c r="A8" s="41">
        <v>8200</v>
      </c>
    </row>
    <row r="9" spans="1:3">
      <c r="A9" s="41">
        <v>20000</v>
      </c>
    </row>
    <row r="10" spans="1:3">
      <c r="A10" s="39"/>
    </row>
    <row r="11" spans="1:3">
      <c r="A11" s="39"/>
    </row>
    <row r="12" spans="1:3">
      <c r="A12" s="39"/>
    </row>
    <row r="13" spans="1:3" ht="15.75">
      <c r="A13" s="47">
        <v>186035.39350999999</v>
      </c>
      <c r="C13" s="42" t="e">
        <f>A13+A14+A15+A16+A17+A18</f>
        <v>#VALUE!</v>
      </c>
    </row>
    <row r="14" spans="1:3" ht="15.75">
      <c r="A14" s="47">
        <v>186035.39350999999</v>
      </c>
      <c r="C14" s="42">
        <f>SUM(A13:A18)</f>
        <v>574039.37390999997</v>
      </c>
    </row>
    <row r="15" spans="1:3" ht="15.75">
      <c r="A15" s="43" t="s">
        <v>82</v>
      </c>
    </row>
    <row r="16" spans="1:3" ht="15.75">
      <c r="A16" s="47">
        <v>201968.58689000001</v>
      </c>
    </row>
    <row r="17" spans="1:3" ht="15.75">
      <c r="A17" s="43" t="s">
        <v>83</v>
      </c>
      <c r="C17" s="46">
        <v>177995.83936000001</v>
      </c>
    </row>
    <row r="18" spans="1:3" ht="15.75">
      <c r="A18" s="43" t="s">
        <v>84</v>
      </c>
      <c r="C18" s="42" t="e">
        <f>A13+A14+A15+A16</f>
        <v>#VALUE!</v>
      </c>
    </row>
    <row r="19" spans="1:3">
      <c r="A19" s="42"/>
      <c r="C19" s="46" t="e">
        <f>C17+C18</f>
        <v>#VALUE!</v>
      </c>
    </row>
    <row r="20" spans="1:3">
      <c r="A20" s="42"/>
    </row>
    <row r="21" spans="1:3">
      <c r="A21" s="42"/>
    </row>
    <row r="22" spans="1:3">
      <c r="A22" s="39"/>
    </row>
    <row r="23" spans="1:3">
      <c r="A23" s="39"/>
    </row>
    <row r="24" spans="1:3" ht="31.5">
      <c r="A24" s="39"/>
      <c r="B24" s="43" t="s">
        <v>76</v>
      </c>
    </row>
    <row r="25" spans="1:3" ht="47.25">
      <c r="A25" s="39"/>
      <c r="B25" s="43" t="s">
        <v>77</v>
      </c>
    </row>
    <row r="26" spans="1:3" ht="31.5">
      <c r="A26" s="39"/>
      <c r="B26" s="43" t="s">
        <v>78</v>
      </c>
    </row>
    <row r="27" spans="1:3" ht="47.25">
      <c r="A27" s="39"/>
      <c r="B27" s="43" t="s">
        <v>79</v>
      </c>
    </row>
    <row r="28" spans="1:3" ht="31.5">
      <c r="A28" s="39"/>
      <c r="B28" s="43" t="s">
        <v>80</v>
      </c>
    </row>
    <row r="29" spans="1:3" ht="15.75">
      <c r="A29" s="39"/>
      <c r="B29" s="44" t="s">
        <v>81</v>
      </c>
    </row>
    <row r="30" spans="1:3">
      <c r="A30" s="39"/>
    </row>
    <row r="31" spans="1:3">
      <c r="A31" s="39"/>
    </row>
    <row r="32" spans="1:3">
      <c r="A32" s="39"/>
    </row>
    <row r="33" spans="1:1">
      <c r="A33" s="39"/>
    </row>
    <row r="34" spans="1:1">
      <c r="A34" s="39"/>
    </row>
    <row r="35" spans="1:1">
      <c r="A35" s="39"/>
    </row>
    <row r="36" spans="1:1">
      <c r="A36" s="39"/>
    </row>
    <row r="37" spans="1:1">
      <c r="A37" s="39"/>
    </row>
    <row r="38" spans="1:1">
      <c r="A38" s="39"/>
    </row>
  </sheetData>
  <pageMargins left="0.7" right="0.7" top="0.75" bottom="0.75" header="0.3" footer="0.3"/>
  <pageSetup paperSize="9" orientation="portrait" r:id="rId1"/>
  <ignoredErrors>
    <ignoredError sqref="C1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Бюджет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Аксенова</dc:creator>
  <cp:lastModifiedBy>Аксенова</cp:lastModifiedBy>
  <cp:lastPrinted>2026-06-11T11:28:09Z</cp:lastPrinted>
  <dcterms:created xsi:type="dcterms:W3CDTF">2024-12-11T08:58:00Z</dcterms:created>
  <dcterms:modified xsi:type="dcterms:W3CDTF">2026-06-19T06:18:27Z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33C754DA49114748B697A4FD8B5B3645_13</vt:lpwstr>
  </property>
  <property fmtid="{D5CDD505-2E9C-101B-9397-08002B2CF9AE}" pid="3" name="KSOProductBuildVer">
    <vt:lpwstr>1049-11.2.0.11380</vt:lpwstr>
  </property>
</Properties>
</file>