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H33" s="1"/>
  <c r="H30"/>
  <c r="I41"/>
  <c r="H32"/>
  <c r="L11"/>
  <c r="K11"/>
  <c r="J11"/>
  <c r="G11"/>
  <c r="L12"/>
  <c r="K12"/>
  <c r="J12"/>
  <c r="G12"/>
  <c r="F43" l="1"/>
  <c r="L42"/>
  <c r="K42"/>
  <c r="J42"/>
  <c r="I42"/>
  <c r="H42"/>
  <c r="G42"/>
  <c r="H41"/>
  <c r="H50"/>
  <c r="I50"/>
  <c r="J50"/>
  <c r="K50"/>
  <c r="L50"/>
  <c r="H48"/>
  <c r="I48"/>
  <c r="J48"/>
  <c r="K48"/>
  <c r="L48"/>
  <c r="H46"/>
  <c r="I46"/>
  <c r="J46"/>
  <c r="K46"/>
  <c r="L46"/>
  <c r="H45"/>
  <c r="I45"/>
  <c r="J45"/>
  <c r="K45"/>
  <c r="L45"/>
  <c r="H44"/>
  <c r="I44"/>
  <c r="J44"/>
  <c r="K44"/>
  <c r="L44"/>
  <c r="I40"/>
  <c r="J40"/>
  <c r="K40"/>
  <c r="L40"/>
  <c r="H40" l="1"/>
  <c r="H37" s="1"/>
  <c r="H38"/>
  <c r="L37"/>
  <c r="L38"/>
  <c r="K37"/>
  <c r="K38"/>
  <c r="J37"/>
  <c r="J38"/>
  <c r="I37"/>
  <c r="I11" s="1"/>
  <c r="I38"/>
  <c r="I12" s="1"/>
  <c r="F42"/>
  <c r="G38"/>
  <c r="G27"/>
  <c r="H27"/>
  <c r="H12" s="1"/>
  <c r="G22"/>
  <c r="F22" s="1"/>
  <c r="F25"/>
  <c r="G20"/>
  <c r="G14" s="1"/>
  <c r="H14"/>
  <c r="I14"/>
  <c r="J14"/>
  <c r="K14"/>
  <c r="L14"/>
  <c r="F20"/>
  <c r="F51"/>
  <c r="G50"/>
  <c r="F50" s="1"/>
  <c r="F49"/>
  <c r="G48"/>
  <c r="F48" s="1"/>
  <c r="F47"/>
  <c r="G46"/>
  <c r="F46" s="1"/>
  <c r="G45"/>
  <c r="G44"/>
  <c r="F41"/>
  <c r="G40"/>
  <c r="F40" s="1"/>
  <c r="F36"/>
  <c r="H35"/>
  <c r="I35"/>
  <c r="J35"/>
  <c r="K35"/>
  <c r="L35"/>
  <c r="G35"/>
  <c r="F34"/>
  <c r="I33"/>
  <c r="J33"/>
  <c r="K33"/>
  <c r="L33"/>
  <c r="G33"/>
  <c r="F32"/>
  <c r="H31"/>
  <c r="I31"/>
  <c r="J31"/>
  <c r="K31"/>
  <c r="L31"/>
  <c r="G31"/>
  <c r="F30"/>
  <c r="H29"/>
  <c r="I29"/>
  <c r="J29"/>
  <c r="K29"/>
  <c r="L29"/>
  <c r="G29"/>
  <c r="I27"/>
  <c r="J27"/>
  <c r="K27"/>
  <c r="L27"/>
  <c r="F24"/>
  <c r="F23"/>
  <c r="G19"/>
  <c r="F19" s="1"/>
  <c r="G37" l="1"/>
  <c r="F37" s="1"/>
  <c r="F12"/>
  <c r="F38"/>
  <c r="G26"/>
  <c r="K26"/>
  <c r="F14"/>
  <c r="H26"/>
  <c r="H11" s="1"/>
  <c r="L26"/>
  <c r="J26"/>
  <c r="F31"/>
  <c r="F35"/>
  <c r="F44"/>
  <c r="F45"/>
  <c r="F29"/>
  <c r="I26"/>
  <c r="F33"/>
  <c r="F18"/>
  <c r="G17"/>
  <c r="F17" s="1"/>
  <c r="G13"/>
  <c r="F13" s="1"/>
  <c r="F27"/>
  <c r="F11" l="1"/>
  <c r="F26"/>
</calcChain>
</file>

<file path=xl/sharedStrings.xml><?xml version="1.0" encoding="utf-8"?>
<sst xmlns="http://schemas.openxmlformats.org/spreadsheetml/2006/main" count="136" uniqueCount="74">
  <si>
    <t>Наименования муниципальной программы, структурного элемента, мероприятия</t>
  </si>
  <si>
    <t>Ответственные исполнители мероприятия</t>
  </si>
  <si>
    <t>Код целевой статьи расходов</t>
  </si>
  <si>
    <t>всего</t>
  </si>
  <si>
    <r>
      <t>Муниципальная программа «</t>
    </r>
    <r>
      <rPr>
        <sz val="9"/>
        <color theme="1"/>
        <rFont val="Times New Roman"/>
        <family val="1"/>
        <charset val="204"/>
      </rPr>
      <t>Управление муниципальным имуществом и земельными ресурсами города Димитровграда Ульяновской области</t>
    </r>
    <r>
      <rPr>
        <sz val="9"/>
        <color rgb="FF0D0D0D"/>
        <rFont val="Times New Roman"/>
        <family val="1"/>
        <charset val="204"/>
      </rPr>
      <t xml:space="preserve">» </t>
    </r>
  </si>
  <si>
    <t xml:space="preserve">Комитет </t>
  </si>
  <si>
    <t>Всего, в том числе:</t>
  </si>
  <si>
    <t>68 0 00 00000</t>
  </si>
  <si>
    <t>бюджетные ассигнования бюджета города</t>
  </si>
  <si>
    <t>бюджетные ассигнования областного бюджета Ульяновской области (далее - областной бюджет)</t>
  </si>
  <si>
    <t>Структурные элементы, не входящие в направления (подпрограммы)</t>
  </si>
  <si>
    <t>1.</t>
  </si>
  <si>
    <t>Региональный проект «Поддержка местных инициатив на территории Ульяновской области»</t>
  </si>
  <si>
    <t>Комитет</t>
  </si>
  <si>
    <t>68 3 01 00000</t>
  </si>
  <si>
    <t xml:space="preserve">бюджетные ассигнования областного бюджета </t>
  </si>
  <si>
    <t>Ремонт здания, занимаемого ДМООИО «Преодоление», в рамках реализации ППМИ</t>
  </si>
  <si>
    <t>1.1.</t>
  </si>
  <si>
    <t>Реализация проектов развития муниципальных образований Ульяновской области, подготовленных на основе местных инициатив граждан</t>
  </si>
  <si>
    <t>68 3 01 S0420</t>
  </si>
  <si>
    <t>бюджетные ассигнования областного бюджета</t>
  </si>
  <si>
    <t>2.</t>
  </si>
  <si>
    <r>
      <t>Комплекс процессных мероприятий «По</t>
    </r>
    <r>
      <rPr>
        <sz val="9"/>
        <color theme="1"/>
        <rFont val="Times New Roman"/>
        <family val="1"/>
        <charset val="204"/>
      </rPr>
      <t>вышение эффективности и уровня прозрачности управления муниципальным имуществом и земельными участками на территории города Димитровграда Ульяновской области</t>
    </r>
    <r>
      <rPr>
        <sz val="9"/>
        <color rgb="FF0D0D0D"/>
        <rFont val="Times New Roman"/>
        <family val="1"/>
        <charset val="204"/>
      </rPr>
      <t>»</t>
    </r>
  </si>
  <si>
    <t>68 4 01 00000</t>
  </si>
  <si>
    <t>2.1.</t>
  </si>
  <si>
    <t>Содержание имущества муниципальной казны города Димитровграда Ульяновской области</t>
  </si>
  <si>
    <t>68 4 01 00301</t>
  </si>
  <si>
    <t>2.2.</t>
  </si>
  <si>
    <t>Оценка недвижимости, признание прав и регулирование отношений по муниципальной собственности города Димитровграда Ульяновской области</t>
  </si>
  <si>
    <t>68 4 01 00302</t>
  </si>
  <si>
    <t>2.3.</t>
  </si>
  <si>
    <t>Мероприятия по землеустройству и землепользованию города Димитровграда Ульяновской области</t>
  </si>
  <si>
    <t>68 4 01 00303</t>
  </si>
  <si>
    <t>2.4.</t>
  </si>
  <si>
    <t>3.</t>
  </si>
  <si>
    <t>Комплекс процессных мероприятий «Обеспечение реализации муниципальной программы города Димитровграда Ульяновской области»</t>
  </si>
  <si>
    <t>68 4 02 00000</t>
  </si>
  <si>
    <t>3.1.</t>
  </si>
  <si>
    <t>Обеспечение деятельности органов местного самоуправления города Димитровграда Ульяновской области</t>
  </si>
  <si>
    <t>68 4 02 00102</t>
  </si>
  <si>
    <t>4.</t>
  </si>
  <si>
    <t>Комплекс процессных мероприятий «Мероприятия в области жилищного хозяйства, реализуемые за счет средств, поступающих в качестве платы за наем»</t>
  </si>
  <si>
    <t>68 4 03 00000</t>
  </si>
  <si>
    <t>4.1.</t>
  </si>
  <si>
    <t>Капитальный ремонт и установка индивидуальных приборов учета в муниципальных жилых помещениях</t>
  </si>
  <si>
    <t>68 4 03 00996</t>
  </si>
  <si>
    <t>4.2.</t>
  </si>
  <si>
    <t>68 4 03 00997</t>
  </si>
  <si>
    <t>4.3.</t>
  </si>
  <si>
    <t>Содержание и коммунальные услуги жилых помещений муниципального жилищного фонда</t>
  </si>
  <si>
    <t>68 4 03 00998</t>
  </si>
  <si>
    <t>Источник финансового обеспечения реализации муниципальной программы, структурного элемента, мероприятия</t>
  </si>
  <si>
    <t>№п/п</t>
  </si>
  <si>
    <t>ФИНАНСОВОЕ ОБЕСПЕЧЕНИЕ</t>
  </si>
  <si>
    <t>муниципальной программы</t>
  </si>
  <si>
    <t>«Управление муниципальным имуществом и земельными ресурсами города Димитровграда Ульяновской области»</t>
  </si>
  <si>
    <t>Объём финансового обеспечения реализации муниципальной программы, структурного элемента, мероприятия по годам реализации, тыс. руб.</t>
  </si>
  <si>
    <t>2025 год</t>
  </si>
  <si>
    <t>2026 год</t>
  </si>
  <si>
    <t>2027 год</t>
  </si>
  <si>
    <t>2028 год</t>
  </si>
  <si>
    <t>2029 год</t>
  </si>
  <si>
    <t>2030 год</t>
  </si>
  <si>
    <t>».</t>
  </si>
  <si>
    <t>Комитет, Комитет по ЖКК</t>
  </si>
  <si>
    <t>68 4 01 00307</t>
  </si>
  <si>
    <t>Комитет по ЖКК</t>
  </si>
  <si>
    <t>дополнительные средства в виде платежей, взносов, безвозмездных перечислений</t>
  </si>
  <si>
    <t>Оплата взносов на капитальный ремонт жилых помещений</t>
  </si>
  <si>
    <t>Оплата взносов на капитальный ремонт нежилых помещений многоквартирного дома</t>
  </si>
  <si>
    <t>3.2.</t>
  </si>
  <si>
    <t>Компенсация стоимости проезда муниципальным служащим к месту отдыха и обратно</t>
  </si>
  <si>
    <t>68 4 02 00309</t>
  </si>
  <si>
    <t xml:space="preserve">ПРИЛОЖЕНИЕ № 3
к постановлению
Администрации  города
от                  №  
«Приложение № 3
к муниципальной программе
«Управление муниципальным 
имуществом и земельными ресурсами города Димитровграда Ульяновской области»
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</si>
</sst>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1"/>
      <color theme="1"/>
      <name val="Calibri"/>
      <family val="2"/>
      <charset val="204"/>
      <scheme val="minor"/>
    </font>
    <font>
      <sz val="9"/>
      <color rgb="FF0D0D0D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D0D0D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164" fontId="2" fillId="0" borderId="8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164" fontId="4" fillId="2" borderId="11" xfId="0" applyNumberFormat="1" applyFont="1" applyFill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18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28" workbookViewId="0">
      <selection activeCell="H35" sqref="H35"/>
    </sheetView>
  </sheetViews>
  <sheetFormatPr defaultRowHeight="14.4"/>
  <cols>
    <col min="1" max="1" width="4" customWidth="1"/>
    <col min="2" max="2" width="16.77734375" customWidth="1"/>
    <col min="3" max="3" width="12.109375" customWidth="1"/>
    <col min="4" max="4" width="18.5546875" customWidth="1"/>
    <col min="5" max="5" width="13.44140625" customWidth="1"/>
    <col min="6" max="6" width="11.5546875" customWidth="1"/>
    <col min="7" max="7" width="10.6640625" customWidth="1"/>
    <col min="8" max="8" width="10.33203125" customWidth="1"/>
    <col min="9" max="9" width="10.6640625" customWidth="1"/>
    <col min="10" max="10" width="10.33203125" customWidth="1"/>
    <col min="11" max="11" width="10.6640625" customWidth="1"/>
    <col min="12" max="12" width="10.77734375" customWidth="1"/>
  </cols>
  <sheetData>
    <row r="1" spans="1:12" ht="144" customHeight="1">
      <c r="I1" s="38" t="s">
        <v>73</v>
      </c>
      <c r="J1" s="38"/>
      <c r="K1" s="38"/>
      <c r="L1" s="38"/>
    </row>
    <row r="2" spans="1:12" ht="17.399999999999999">
      <c r="B2" s="3"/>
      <c r="C2" s="3"/>
      <c r="D2" s="3"/>
      <c r="E2" s="3" t="s">
        <v>53</v>
      </c>
    </row>
    <row r="3" spans="1:12" ht="17.399999999999999">
      <c r="B3" s="3"/>
      <c r="C3" s="3"/>
      <c r="D3" s="3"/>
      <c r="E3" s="3" t="s">
        <v>54</v>
      </c>
    </row>
    <row r="4" spans="1:12" ht="17.399999999999999">
      <c r="A4" s="4" t="s">
        <v>55</v>
      </c>
      <c r="B4" s="4"/>
    </row>
    <row r="5" spans="1:12" ht="15" thickBot="1"/>
    <row r="6" spans="1:12">
      <c r="A6" s="45" t="s">
        <v>52</v>
      </c>
      <c r="B6" s="45" t="s">
        <v>0</v>
      </c>
      <c r="C6" s="45" t="s">
        <v>1</v>
      </c>
      <c r="D6" s="45" t="s">
        <v>51</v>
      </c>
      <c r="E6" s="45" t="s">
        <v>2</v>
      </c>
      <c r="F6" s="39" t="s">
        <v>56</v>
      </c>
      <c r="G6" s="40"/>
      <c r="H6" s="40"/>
      <c r="I6" s="40"/>
      <c r="J6" s="40"/>
      <c r="K6" s="40"/>
      <c r="L6" s="41"/>
    </row>
    <row r="7" spans="1:12" ht="12" customHeight="1" thickBot="1">
      <c r="A7" s="49"/>
      <c r="B7" s="49"/>
      <c r="C7" s="49"/>
      <c r="D7" s="49"/>
      <c r="E7" s="49"/>
      <c r="F7" s="42"/>
      <c r="G7" s="43"/>
      <c r="H7" s="43"/>
      <c r="I7" s="43"/>
      <c r="J7" s="43"/>
      <c r="K7" s="43"/>
      <c r="L7" s="44"/>
    </row>
    <row r="8" spans="1:12">
      <c r="A8" s="49"/>
      <c r="B8" s="49"/>
      <c r="C8" s="49"/>
      <c r="D8" s="49"/>
      <c r="E8" s="49"/>
      <c r="F8" s="45" t="s">
        <v>3</v>
      </c>
      <c r="G8" s="45" t="s">
        <v>57</v>
      </c>
      <c r="H8" s="45" t="s">
        <v>58</v>
      </c>
      <c r="I8" s="45" t="s">
        <v>59</v>
      </c>
      <c r="J8" s="45" t="s">
        <v>60</v>
      </c>
      <c r="K8" s="45" t="s">
        <v>61</v>
      </c>
      <c r="L8" s="45" t="s">
        <v>62</v>
      </c>
    </row>
    <row r="9" spans="1:12" ht="34.799999999999997" customHeight="1" thickBo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15" thickBot="1">
      <c r="A10" s="1">
        <v>1</v>
      </c>
      <c r="B10" s="2">
        <v>2</v>
      </c>
      <c r="C10" s="18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</row>
    <row r="11" spans="1:12" ht="31.8" customHeight="1" thickBot="1">
      <c r="A11" s="54" t="s">
        <v>4</v>
      </c>
      <c r="B11" s="55"/>
      <c r="C11" s="60" t="s">
        <v>64</v>
      </c>
      <c r="D11" s="5" t="s">
        <v>6</v>
      </c>
      <c r="E11" s="6" t="s">
        <v>7</v>
      </c>
      <c r="F11" s="7">
        <f>SUM(G11:L11)</f>
        <v>223493.79914999998</v>
      </c>
      <c r="G11" s="7">
        <f t="shared" ref="G11:L12" si="0">G17+G26+G37+G44</f>
        <v>30989.763630000001</v>
      </c>
      <c r="H11" s="7">
        <f t="shared" si="0"/>
        <v>34995.951919999992</v>
      </c>
      <c r="I11" s="7">
        <f t="shared" si="0"/>
        <v>46350.536079999991</v>
      </c>
      <c r="J11" s="7">
        <f t="shared" si="0"/>
        <v>50804.557520000002</v>
      </c>
      <c r="K11" s="7">
        <f t="shared" si="0"/>
        <v>30176.494999999999</v>
      </c>
      <c r="L11" s="7">
        <f t="shared" si="0"/>
        <v>30176.494999999999</v>
      </c>
    </row>
    <row r="12" spans="1:12" ht="49.2" customHeight="1" thickBot="1">
      <c r="A12" s="56"/>
      <c r="B12" s="57"/>
      <c r="C12" s="61"/>
      <c r="D12" s="5" t="s">
        <v>8</v>
      </c>
      <c r="E12" s="6" t="s">
        <v>7</v>
      </c>
      <c r="F12" s="7">
        <f>SUM(G12:L12)</f>
        <v>221903.83572999999</v>
      </c>
      <c r="G12" s="8">
        <f t="shared" si="0"/>
        <v>29399.800210000001</v>
      </c>
      <c r="H12" s="8">
        <f t="shared" si="0"/>
        <v>34995.951919999992</v>
      </c>
      <c r="I12" s="8">
        <f t="shared" si="0"/>
        <v>46350.536079999991</v>
      </c>
      <c r="J12" s="8">
        <f t="shared" si="0"/>
        <v>50804.557520000002</v>
      </c>
      <c r="K12" s="8">
        <f t="shared" si="0"/>
        <v>30176.494999999999</v>
      </c>
      <c r="L12" s="8">
        <f t="shared" si="0"/>
        <v>30176.494999999999</v>
      </c>
    </row>
    <row r="13" spans="1:12" ht="81.599999999999994" customHeight="1" thickBot="1">
      <c r="A13" s="56"/>
      <c r="B13" s="57"/>
      <c r="C13" s="61"/>
      <c r="D13" s="22" t="s">
        <v>9</v>
      </c>
      <c r="E13" s="15" t="s">
        <v>7</v>
      </c>
      <c r="F13" s="28">
        <f>SUM(G13:L13)</f>
        <v>1273.0719999999999</v>
      </c>
      <c r="G13" s="20">
        <f>G19</f>
        <v>1273.0719999999999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1:12" ht="65.400000000000006" customHeight="1" thickBot="1">
      <c r="A14" s="58"/>
      <c r="B14" s="59"/>
      <c r="C14" s="62"/>
      <c r="D14" s="23" t="s">
        <v>67</v>
      </c>
      <c r="E14" s="15" t="s">
        <v>7</v>
      </c>
      <c r="F14" s="19">
        <f>SUM(G14:L14)</f>
        <v>316.89141999999998</v>
      </c>
      <c r="G14" s="24">
        <f>G20</f>
        <v>316.89141999999998</v>
      </c>
      <c r="H14" s="24">
        <f t="shared" ref="H14:L14" si="1">H20</f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5">
        <f t="shared" si="1"/>
        <v>0</v>
      </c>
    </row>
    <row r="15" spans="1:12" ht="15" thickBot="1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  <c r="K15" s="2">
        <v>11</v>
      </c>
      <c r="L15" s="2">
        <v>12</v>
      </c>
    </row>
    <row r="16" spans="1:12" ht="15" thickBot="1">
      <c r="A16" s="66" t="s">
        <v>10</v>
      </c>
      <c r="B16" s="67"/>
      <c r="C16" s="59"/>
      <c r="D16" s="59"/>
      <c r="E16" s="59"/>
      <c r="F16" s="59"/>
      <c r="G16" s="59"/>
      <c r="H16" s="59"/>
      <c r="I16" s="59"/>
      <c r="J16" s="59"/>
      <c r="K16" s="59"/>
      <c r="L16" s="68"/>
    </row>
    <row r="17" spans="1:12" ht="17.399999999999999" customHeight="1" thickBot="1">
      <c r="A17" s="34" t="s">
        <v>11</v>
      </c>
      <c r="B17" s="63" t="s">
        <v>12</v>
      </c>
      <c r="C17" s="34" t="s">
        <v>13</v>
      </c>
      <c r="D17" s="5" t="s">
        <v>6</v>
      </c>
      <c r="E17" s="6" t="s">
        <v>14</v>
      </c>
      <c r="F17" s="9">
        <f>SUM(G17:L17)</f>
        <v>1910.8879099999999</v>
      </c>
      <c r="G17" s="6">
        <f>G22</f>
        <v>1910.8879099999999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12" ht="27.6" customHeight="1" thickBot="1">
      <c r="A18" s="35"/>
      <c r="B18" s="64"/>
      <c r="C18" s="35"/>
      <c r="D18" s="5" t="s">
        <v>8</v>
      </c>
      <c r="E18" s="6" t="s">
        <v>14</v>
      </c>
      <c r="F18" s="9">
        <f>SUM(G18:L18)</f>
        <v>320.92448999999999</v>
      </c>
      <c r="G18" s="6">
        <v>320.92448999999999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1:12" ht="31.2" customHeight="1" thickBot="1">
      <c r="A19" s="35"/>
      <c r="B19" s="64"/>
      <c r="C19" s="35"/>
      <c r="D19" s="5" t="s">
        <v>15</v>
      </c>
      <c r="E19" s="6" t="s">
        <v>14</v>
      </c>
      <c r="F19" s="9">
        <f>SUM(G19:L19)</f>
        <v>1273.0719999999999</v>
      </c>
      <c r="G19" s="10">
        <f>G24</f>
        <v>1273.0719999999999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2" ht="61.2" customHeight="1" thickBot="1">
      <c r="A20" s="47"/>
      <c r="B20" s="65"/>
      <c r="C20" s="47"/>
      <c r="D20" s="5" t="s">
        <v>67</v>
      </c>
      <c r="E20" s="6" t="s">
        <v>14</v>
      </c>
      <c r="F20" s="9">
        <f>SUM(G20:L20)</f>
        <v>316.89141999999998</v>
      </c>
      <c r="G20" s="10">
        <f>G25</f>
        <v>316.89141999999998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ht="11.4" customHeight="1" thickBot="1">
      <c r="A21" s="66" t="s">
        <v>16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9"/>
    </row>
    <row r="22" spans="1:12" ht="14.4" customHeight="1" thickBot="1">
      <c r="A22" s="63" t="s">
        <v>17</v>
      </c>
      <c r="B22" s="63" t="s">
        <v>18</v>
      </c>
      <c r="C22" s="34" t="s">
        <v>13</v>
      </c>
      <c r="D22" s="5" t="s">
        <v>6</v>
      </c>
      <c r="E22" s="6" t="s">
        <v>19</v>
      </c>
      <c r="F22" s="9">
        <f t="shared" ref="F22:F36" si="2">SUM(G22:L22)</f>
        <v>1910.8879099999999</v>
      </c>
      <c r="G22" s="6">
        <f>SUM(G23:G25)</f>
        <v>1910.8879099999999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</row>
    <row r="23" spans="1:12" ht="38.4" customHeight="1" thickBot="1">
      <c r="A23" s="64"/>
      <c r="B23" s="64"/>
      <c r="C23" s="35"/>
      <c r="D23" s="5" t="s">
        <v>8</v>
      </c>
      <c r="E23" s="6" t="s">
        <v>19</v>
      </c>
      <c r="F23" s="9">
        <f t="shared" si="2"/>
        <v>320.92448999999999</v>
      </c>
      <c r="G23" s="6">
        <v>320.92448999999999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</row>
    <row r="24" spans="1:12" ht="33.6" customHeight="1" thickBot="1">
      <c r="A24" s="64"/>
      <c r="B24" s="64"/>
      <c r="C24" s="35"/>
      <c r="D24" s="5" t="s">
        <v>20</v>
      </c>
      <c r="E24" s="6" t="s">
        <v>19</v>
      </c>
      <c r="F24" s="9">
        <f t="shared" si="2"/>
        <v>1273.0719999999999</v>
      </c>
      <c r="G24" s="10">
        <v>1273.0719999999999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ht="61.8" customHeight="1" thickBot="1">
      <c r="A25" s="65"/>
      <c r="B25" s="65"/>
      <c r="C25" s="47"/>
      <c r="D25" s="22" t="s">
        <v>67</v>
      </c>
      <c r="E25" s="6" t="s">
        <v>19</v>
      </c>
      <c r="F25" s="26">
        <f>SUM(G25:L25)</f>
        <v>316.89141999999998</v>
      </c>
      <c r="G25" s="27">
        <v>316.89141999999998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2" ht="55.8" customHeight="1" thickBot="1">
      <c r="A26" s="34" t="s">
        <v>21</v>
      </c>
      <c r="B26" s="36" t="s">
        <v>22</v>
      </c>
      <c r="C26" s="34" t="s">
        <v>5</v>
      </c>
      <c r="D26" s="11" t="s">
        <v>6</v>
      </c>
      <c r="E26" s="12" t="s">
        <v>23</v>
      </c>
      <c r="F26" s="13">
        <f t="shared" si="2"/>
        <v>35552.317360000001</v>
      </c>
      <c r="G26" s="12">
        <f t="shared" ref="G26:L27" si="3">G29+G31+G33+G35</f>
        <v>2411.7323700000002</v>
      </c>
      <c r="H26" s="12">
        <f t="shared" si="3"/>
        <v>3622.3459899999998</v>
      </c>
      <c r="I26" s="12">
        <f t="shared" si="3"/>
        <v>8223.0040000000008</v>
      </c>
      <c r="J26" s="12">
        <f t="shared" si="3"/>
        <v>12825.785</v>
      </c>
      <c r="K26" s="12">
        <f t="shared" si="3"/>
        <v>4234.7249999999995</v>
      </c>
      <c r="L26" s="12">
        <f t="shared" si="3"/>
        <v>4234.7249999999995</v>
      </c>
    </row>
    <row r="27" spans="1:12" ht="147" customHeight="1" thickBot="1">
      <c r="A27" s="35"/>
      <c r="B27" s="37"/>
      <c r="C27" s="35"/>
      <c r="D27" s="11" t="s">
        <v>8</v>
      </c>
      <c r="E27" s="12" t="s">
        <v>23</v>
      </c>
      <c r="F27" s="13">
        <f t="shared" si="2"/>
        <v>35552.317360000001</v>
      </c>
      <c r="G27" s="29">
        <f>G30+G32+G34+G36</f>
        <v>2411.7323700000002</v>
      </c>
      <c r="H27" s="12">
        <f>H30+H32+H34+H36</f>
        <v>3622.3459899999998</v>
      </c>
      <c r="I27" s="12">
        <f t="shared" si="3"/>
        <v>8223.0040000000008</v>
      </c>
      <c r="J27" s="12">
        <f t="shared" si="3"/>
        <v>12825.785</v>
      </c>
      <c r="K27" s="12">
        <f t="shared" si="3"/>
        <v>4234.7249999999995</v>
      </c>
      <c r="L27" s="12">
        <f t="shared" si="3"/>
        <v>4234.7249999999995</v>
      </c>
    </row>
    <row r="28" spans="1:12" ht="15" thickBot="1">
      <c r="A28" s="1">
        <v>1</v>
      </c>
      <c r="B28" s="2">
        <v>2</v>
      </c>
      <c r="C28" s="2">
        <v>3</v>
      </c>
      <c r="D28" s="2">
        <v>4</v>
      </c>
      <c r="E28" s="2">
        <v>5</v>
      </c>
      <c r="F28" s="2">
        <v>6</v>
      </c>
      <c r="G28" s="2">
        <v>7</v>
      </c>
      <c r="H28" s="2">
        <v>8</v>
      </c>
      <c r="I28" s="2">
        <v>9</v>
      </c>
      <c r="J28" s="2">
        <v>10</v>
      </c>
      <c r="K28" s="2">
        <v>11</v>
      </c>
      <c r="L28" s="2">
        <v>12</v>
      </c>
    </row>
    <row r="29" spans="1:12" ht="15" thickBot="1">
      <c r="A29" s="34" t="s">
        <v>24</v>
      </c>
      <c r="B29" s="36" t="s">
        <v>25</v>
      </c>
      <c r="C29" s="34" t="s">
        <v>13</v>
      </c>
      <c r="D29" s="11" t="s">
        <v>6</v>
      </c>
      <c r="E29" s="12" t="s">
        <v>26</v>
      </c>
      <c r="F29" s="13">
        <f t="shared" si="2"/>
        <v>27924.309859999994</v>
      </c>
      <c r="G29" s="12">
        <f>G30</f>
        <v>681.95389999999998</v>
      </c>
      <c r="H29" s="12">
        <f t="shared" ref="H29:L29" si="4">H30</f>
        <v>1701.1059599999999</v>
      </c>
      <c r="I29" s="12">
        <f t="shared" si="4"/>
        <v>6748.5879999999997</v>
      </c>
      <c r="J29" s="12">
        <f t="shared" si="4"/>
        <v>11294.36</v>
      </c>
      <c r="K29" s="12">
        <f t="shared" si="4"/>
        <v>3749.1509999999998</v>
      </c>
      <c r="L29" s="12">
        <f t="shared" si="4"/>
        <v>3749.1509999999998</v>
      </c>
    </row>
    <row r="30" spans="1:12" ht="70.2" customHeight="1" thickBot="1">
      <c r="A30" s="35"/>
      <c r="B30" s="37"/>
      <c r="C30" s="35"/>
      <c r="D30" s="14" t="s">
        <v>8</v>
      </c>
      <c r="E30" s="15" t="s">
        <v>26</v>
      </c>
      <c r="F30" s="16">
        <f t="shared" si="2"/>
        <v>27924.309859999994</v>
      </c>
      <c r="G30" s="15">
        <v>681.95389999999998</v>
      </c>
      <c r="H30" s="15">
        <f>2516.6-512.8753-302.61874</f>
        <v>1701.1059599999999</v>
      </c>
      <c r="I30" s="15">
        <v>6748.5879999999997</v>
      </c>
      <c r="J30" s="15">
        <v>11294.36</v>
      </c>
      <c r="K30" s="15">
        <v>3749.1509999999998</v>
      </c>
      <c r="L30" s="15">
        <v>3749.1509999999998</v>
      </c>
    </row>
    <row r="31" spans="1:12" ht="15" thickBot="1">
      <c r="A31" s="34" t="s">
        <v>27</v>
      </c>
      <c r="B31" s="36" t="s">
        <v>28</v>
      </c>
      <c r="C31" s="34" t="s">
        <v>5</v>
      </c>
      <c r="D31" s="5" t="s">
        <v>6</v>
      </c>
      <c r="E31" s="6" t="s">
        <v>29</v>
      </c>
      <c r="F31" s="9">
        <f t="shared" si="2"/>
        <v>713.43000000000006</v>
      </c>
      <c r="G31" s="6">
        <f>G32</f>
        <v>310.03500000000003</v>
      </c>
      <c r="H31" s="6">
        <f t="shared" ref="H31:L31" si="5">H32</f>
        <v>171.876</v>
      </c>
      <c r="I31" s="6">
        <f t="shared" si="5"/>
        <v>63.069000000000003</v>
      </c>
      <c r="J31" s="6">
        <f t="shared" si="5"/>
        <v>63.624000000000002</v>
      </c>
      <c r="K31" s="6">
        <f t="shared" si="5"/>
        <v>52.412999999999997</v>
      </c>
      <c r="L31" s="6">
        <f t="shared" si="5"/>
        <v>52.412999999999997</v>
      </c>
    </row>
    <row r="32" spans="1:12" ht="117" customHeight="1" thickBot="1">
      <c r="A32" s="47"/>
      <c r="B32" s="48"/>
      <c r="C32" s="47"/>
      <c r="D32" s="5" t="s">
        <v>8</v>
      </c>
      <c r="E32" s="6" t="s">
        <v>29</v>
      </c>
      <c r="F32" s="9">
        <f t="shared" si="2"/>
        <v>713.43000000000006</v>
      </c>
      <c r="G32" s="6">
        <v>310.03500000000003</v>
      </c>
      <c r="H32" s="6">
        <f>96.876+75</f>
        <v>171.876</v>
      </c>
      <c r="I32" s="6">
        <v>63.069000000000003</v>
      </c>
      <c r="J32" s="6">
        <v>63.624000000000002</v>
      </c>
      <c r="K32" s="6">
        <v>52.412999999999997</v>
      </c>
      <c r="L32" s="6">
        <v>52.412999999999997</v>
      </c>
    </row>
    <row r="33" spans="1:12" ht="15" thickBot="1">
      <c r="A33" s="34" t="s">
        <v>30</v>
      </c>
      <c r="B33" s="36" t="s">
        <v>31</v>
      </c>
      <c r="C33" s="34" t="s">
        <v>13</v>
      </c>
      <c r="D33" s="5" t="s">
        <v>6</v>
      </c>
      <c r="E33" s="6" t="s">
        <v>32</v>
      </c>
      <c r="F33" s="9">
        <f t="shared" si="2"/>
        <v>4399.5810300000003</v>
      </c>
      <c r="G33" s="6">
        <f>G34</f>
        <v>674.85500000000002</v>
      </c>
      <c r="H33" s="6">
        <f t="shared" ref="H33:L33" si="6">H34</f>
        <v>1749.3640300000002</v>
      </c>
      <c r="I33" s="6">
        <f t="shared" si="6"/>
        <v>543.64700000000005</v>
      </c>
      <c r="J33" s="6">
        <f t="shared" si="6"/>
        <v>565.39300000000003</v>
      </c>
      <c r="K33" s="6">
        <f t="shared" si="6"/>
        <v>433.161</v>
      </c>
      <c r="L33" s="6">
        <f t="shared" si="6"/>
        <v>433.161</v>
      </c>
    </row>
    <row r="34" spans="1:12" ht="72" customHeight="1" thickBot="1">
      <c r="A34" s="47"/>
      <c r="B34" s="48"/>
      <c r="C34" s="47"/>
      <c r="D34" s="5" t="s">
        <v>8</v>
      </c>
      <c r="E34" s="6" t="s">
        <v>32</v>
      </c>
      <c r="F34" s="9">
        <f t="shared" si="2"/>
        <v>4399.5810300000003</v>
      </c>
      <c r="G34" s="6">
        <v>674.85500000000002</v>
      </c>
      <c r="H34" s="6">
        <f>342.824+463.002+943.53803</f>
        <v>1749.3640300000002</v>
      </c>
      <c r="I34" s="6">
        <v>543.64700000000005</v>
      </c>
      <c r="J34" s="6">
        <v>565.39300000000003</v>
      </c>
      <c r="K34" s="6">
        <v>433.161</v>
      </c>
      <c r="L34" s="6">
        <v>433.161</v>
      </c>
    </row>
    <row r="35" spans="1:12" ht="25.2" customHeight="1" thickBot="1">
      <c r="A35" s="34" t="s">
        <v>33</v>
      </c>
      <c r="B35" s="36" t="s">
        <v>69</v>
      </c>
      <c r="C35" s="34" t="s">
        <v>13</v>
      </c>
      <c r="D35" s="5" t="s">
        <v>6</v>
      </c>
      <c r="E35" s="6" t="s">
        <v>65</v>
      </c>
      <c r="F35" s="9">
        <f t="shared" si="2"/>
        <v>2514.99647</v>
      </c>
      <c r="G35" s="6">
        <f>G36</f>
        <v>744.88846999999998</v>
      </c>
      <c r="H35" s="6">
        <f t="shared" ref="H35:L35" si="7">H36</f>
        <v>0</v>
      </c>
      <c r="I35" s="6">
        <f t="shared" si="7"/>
        <v>867.7</v>
      </c>
      <c r="J35" s="6">
        <f t="shared" si="7"/>
        <v>902.40800000000002</v>
      </c>
      <c r="K35" s="6">
        <f t="shared" si="7"/>
        <v>0</v>
      </c>
      <c r="L35" s="6">
        <f t="shared" si="7"/>
        <v>0</v>
      </c>
    </row>
    <row r="36" spans="1:12" ht="47.4" customHeight="1" thickBot="1">
      <c r="A36" s="47"/>
      <c r="B36" s="48"/>
      <c r="C36" s="47"/>
      <c r="D36" s="5" t="s">
        <v>8</v>
      </c>
      <c r="E36" s="6" t="s">
        <v>65</v>
      </c>
      <c r="F36" s="9">
        <f t="shared" si="2"/>
        <v>2514.99647</v>
      </c>
      <c r="G36" s="6">
        <v>744.88846999999998</v>
      </c>
      <c r="H36" s="6">
        <v>0</v>
      </c>
      <c r="I36" s="6">
        <v>867.7</v>
      </c>
      <c r="J36" s="6">
        <v>902.40800000000002</v>
      </c>
      <c r="K36" s="6">
        <v>0</v>
      </c>
      <c r="L36" s="6">
        <v>0</v>
      </c>
    </row>
    <row r="37" spans="1:12" ht="37.200000000000003" customHeight="1" thickBot="1">
      <c r="A37" s="34" t="s">
        <v>34</v>
      </c>
      <c r="B37" s="36" t="s">
        <v>35</v>
      </c>
      <c r="C37" s="34" t="s">
        <v>5</v>
      </c>
      <c r="D37" s="11" t="s">
        <v>6</v>
      </c>
      <c r="E37" s="12" t="s">
        <v>36</v>
      </c>
      <c r="F37" s="13">
        <f>SUM(G37:L37)</f>
        <v>151851.52203999998</v>
      </c>
      <c r="G37" s="12">
        <f>G40+G42</f>
        <v>21260.378110000001</v>
      </c>
      <c r="H37" s="32">
        <f t="shared" ref="H37:L37" si="8">H40+H42</f>
        <v>23034.405929999997</v>
      </c>
      <c r="I37" s="32">
        <f t="shared" si="8"/>
        <v>28115.937999999998</v>
      </c>
      <c r="J37" s="32">
        <f t="shared" si="8"/>
        <v>27557.26</v>
      </c>
      <c r="K37" s="32">
        <f t="shared" si="8"/>
        <v>25941.77</v>
      </c>
      <c r="L37" s="32">
        <f t="shared" si="8"/>
        <v>25941.77</v>
      </c>
    </row>
    <row r="38" spans="1:12" ht="95.4" customHeight="1" thickBot="1">
      <c r="A38" s="35"/>
      <c r="B38" s="37"/>
      <c r="C38" s="35"/>
      <c r="D38" s="11" t="s">
        <v>8</v>
      </c>
      <c r="E38" s="12" t="s">
        <v>36</v>
      </c>
      <c r="F38" s="13">
        <f>SUM(G38:L38)</f>
        <v>151851.52203999998</v>
      </c>
      <c r="G38" s="12">
        <f>G41+G42</f>
        <v>21260.378110000001</v>
      </c>
      <c r="H38" s="32">
        <f t="shared" ref="H38:L38" si="9">H41+H42</f>
        <v>23034.405929999997</v>
      </c>
      <c r="I38" s="32">
        <f t="shared" si="9"/>
        <v>28115.937999999998</v>
      </c>
      <c r="J38" s="32">
        <f t="shared" si="9"/>
        <v>27557.26</v>
      </c>
      <c r="K38" s="32">
        <f t="shared" si="9"/>
        <v>25941.77</v>
      </c>
      <c r="L38" s="32">
        <f t="shared" si="9"/>
        <v>25941.77</v>
      </c>
    </row>
    <row r="39" spans="1:12" ht="15" thickBot="1">
      <c r="A39" s="1">
        <v>1</v>
      </c>
      <c r="B39" s="2">
        <v>2</v>
      </c>
      <c r="C39" s="2">
        <v>3</v>
      </c>
      <c r="D39" s="2">
        <v>4</v>
      </c>
      <c r="E39" s="2">
        <v>5</v>
      </c>
      <c r="F39" s="2">
        <v>6</v>
      </c>
      <c r="G39" s="2">
        <v>7</v>
      </c>
      <c r="H39" s="2">
        <v>8</v>
      </c>
      <c r="I39" s="2">
        <v>9</v>
      </c>
      <c r="J39" s="2">
        <v>10</v>
      </c>
      <c r="K39" s="2">
        <v>11</v>
      </c>
      <c r="L39" s="2">
        <v>12</v>
      </c>
    </row>
    <row r="40" spans="1:12" ht="22.2" customHeight="1" thickBot="1">
      <c r="A40" s="34" t="s">
        <v>37</v>
      </c>
      <c r="B40" s="36" t="s">
        <v>38</v>
      </c>
      <c r="C40" s="34" t="s">
        <v>13</v>
      </c>
      <c r="D40" s="11" t="s">
        <v>6</v>
      </c>
      <c r="E40" s="12" t="s">
        <v>39</v>
      </c>
      <c r="F40" s="13">
        <f>SUM(G40:L40)</f>
        <v>151794.42204</v>
      </c>
      <c r="G40" s="12">
        <f>G41</f>
        <v>21260.378110000001</v>
      </c>
      <c r="H40" s="30">
        <f t="shared" ref="H40:L42" si="10">H41</f>
        <v>22977.305929999999</v>
      </c>
      <c r="I40" s="30">
        <f t="shared" si="10"/>
        <v>28115.937999999998</v>
      </c>
      <c r="J40" s="30">
        <f t="shared" si="10"/>
        <v>27557.26</v>
      </c>
      <c r="K40" s="30">
        <f t="shared" si="10"/>
        <v>25941.77</v>
      </c>
      <c r="L40" s="30">
        <f t="shared" si="10"/>
        <v>25941.77</v>
      </c>
    </row>
    <row r="41" spans="1:12" ht="55.2" customHeight="1" thickBot="1">
      <c r="A41" s="35"/>
      <c r="B41" s="37"/>
      <c r="C41" s="35"/>
      <c r="D41" s="14" t="s">
        <v>8</v>
      </c>
      <c r="E41" s="15" t="s">
        <v>39</v>
      </c>
      <c r="F41" s="16">
        <f t="shared" ref="F41:F51" si="11">SUM(G41:L41)</f>
        <v>151794.42204</v>
      </c>
      <c r="G41" s="15">
        <v>21260.378110000001</v>
      </c>
      <c r="H41" s="15">
        <f>23034.40523-57.0993</f>
        <v>22977.305929999999</v>
      </c>
      <c r="I41" s="15">
        <f>28115.938</f>
        <v>28115.937999999998</v>
      </c>
      <c r="J41" s="15">
        <v>27557.26</v>
      </c>
      <c r="K41" s="15">
        <v>25941.77</v>
      </c>
      <c r="L41" s="15">
        <v>25941.77</v>
      </c>
    </row>
    <row r="42" spans="1:12" ht="22.2" customHeight="1" thickBot="1">
      <c r="A42" s="34" t="s">
        <v>70</v>
      </c>
      <c r="B42" s="36" t="s">
        <v>71</v>
      </c>
      <c r="C42" s="34" t="s">
        <v>13</v>
      </c>
      <c r="D42" s="33" t="s">
        <v>6</v>
      </c>
      <c r="E42" s="32" t="s">
        <v>72</v>
      </c>
      <c r="F42" s="13">
        <f t="shared" ref="F42:F43" si="12">SUM(G42:L42)</f>
        <v>57.1</v>
      </c>
      <c r="G42" s="32">
        <f>G43</f>
        <v>0</v>
      </c>
      <c r="H42" s="32">
        <f t="shared" si="10"/>
        <v>57.1</v>
      </c>
      <c r="I42" s="32">
        <f t="shared" si="10"/>
        <v>0</v>
      </c>
      <c r="J42" s="32">
        <f t="shared" si="10"/>
        <v>0</v>
      </c>
      <c r="K42" s="32">
        <f t="shared" si="10"/>
        <v>0</v>
      </c>
      <c r="L42" s="32">
        <f t="shared" si="10"/>
        <v>0</v>
      </c>
    </row>
    <row r="43" spans="1:12" ht="44.4" customHeight="1" thickBot="1">
      <c r="A43" s="35"/>
      <c r="B43" s="37"/>
      <c r="C43" s="35"/>
      <c r="D43" s="14" t="s">
        <v>8</v>
      </c>
      <c r="E43" s="15" t="s">
        <v>72</v>
      </c>
      <c r="F43" s="16">
        <f t="shared" si="12"/>
        <v>57.1</v>
      </c>
      <c r="G43" s="15">
        <v>0</v>
      </c>
      <c r="H43" s="15">
        <v>57.1</v>
      </c>
      <c r="I43" s="15">
        <v>0</v>
      </c>
      <c r="J43" s="15">
        <v>0</v>
      </c>
      <c r="K43" s="15">
        <v>0</v>
      </c>
      <c r="L43" s="15">
        <v>0</v>
      </c>
    </row>
    <row r="44" spans="1:12" ht="22.2" customHeight="1" thickBot="1">
      <c r="A44" s="34" t="s">
        <v>40</v>
      </c>
      <c r="B44" s="52" t="s">
        <v>41</v>
      </c>
      <c r="C44" s="34" t="s">
        <v>64</v>
      </c>
      <c r="D44" s="5" t="s">
        <v>6</v>
      </c>
      <c r="E44" s="6" t="s">
        <v>42</v>
      </c>
      <c r="F44" s="9">
        <f t="shared" si="11"/>
        <v>34179.071840000004</v>
      </c>
      <c r="G44" s="6">
        <f>G46+G48+G50</f>
        <v>5406.7652400000006</v>
      </c>
      <c r="H44" s="31">
        <f t="shared" ref="H44:L44" si="13">H46+H48+H50</f>
        <v>8339.2000000000007</v>
      </c>
      <c r="I44" s="31">
        <f t="shared" si="13"/>
        <v>10011.594079999999</v>
      </c>
      <c r="J44" s="31">
        <f t="shared" si="13"/>
        <v>10421.51252</v>
      </c>
      <c r="K44" s="31">
        <f t="shared" si="13"/>
        <v>0</v>
      </c>
      <c r="L44" s="31">
        <f t="shared" si="13"/>
        <v>0</v>
      </c>
    </row>
    <row r="45" spans="1:12" ht="112.2" customHeight="1" thickBot="1">
      <c r="A45" s="47"/>
      <c r="B45" s="53"/>
      <c r="C45" s="47"/>
      <c r="D45" s="5" t="s">
        <v>8</v>
      </c>
      <c r="E45" s="6" t="s">
        <v>42</v>
      </c>
      <c r="F45" s="9">
        <f t="shared" si="11"/>
        <v>34179.071840000004</v>
      </c>
      <c r="G45" s="6">
        <f>G47+G49+G51</f>
        <v>5406.7652400000006</v>
      </c>
      <c r="H45" s="31">
        <f t="shared" ref="H45:L45" si="14">H47+H49+H51</f>
        <v>8339.2000000000007</v>
      </c>
      <c r="I45" s="31">
        <f t="shared" si="14"/>
        <v>10011.594079999999</v>
      </c>
      <c r="J45" s="31">
        <f t="shared" si="14"/>
        <v>10421.51252</v>
      </c>
      <c r="K45" s="31">
        <f t="shared" si="14"/>
        <v>0</v>
      </c>
      <c r="L45" s="31">
        <f t="shared" si="14"/>
        <v>0</v>
      </c>
    </row>
    <row r="46" spans="1:12" ht="15" thickBot="1">
      <c r="A46" s="34" t="s">
        <v>43</v>
      </c>
      <c r="B46" s="36" t="s">
        <v>44</v>
      </c>
      <c r="C46" s="34" t="s">
        <v>66</v>
      </c>
      <c r="D46" s="5" t="s">
        <v>6</v>
      </c>
      <c r="E46" s="6" t="s">
        <v>45</v>
      </c>
      <c r="F46" s="9">
        <f t="shared" si="11"/>
        <v>14734.136210000001</v>
      </c>
      <c r="G46" s="17">
        <f>G47</f>
        <v>1293.04261</v>
      </c>
      <c r="H46" s="17">
        <f t="shared" ref="H46:L46" si="15">H47</f>
        <v>3036</v>
      </c>
      <c r="I46" s="17">
        <f t="shared" si="15"/>
        <v>5100.5360799999999</v>
      </c>
      <c r="J46" s="17">
        <f t="shared" si="15"/>
        <v>5304.5575200000003</v>
      </c>
      <c r="K46" s="17">
        <f t="shared" si="15"/>
        <v>0</v>
      </c>
      <c r="L46" s="17">
        <f t="shared" si="15"/>
        <v>0</v>
      </c>
    </row>
    <row r="47" spans="1:12" ht="61.8" customHeight="1" thickBot="1">
      <c r="A47" s="47"/>
      <c r="B47" s="48"/>
      <c r="C47" s="47"/>
      <c r="D47" s="5" t="s">
        <v>8</v>
      </c>
      <c r="E47" s="6" t="s">
        <v>45</v>
      </c>
      <c r="F47" s="9">
        <f t="shared" si="11"/>
        <v>14734.136210000001</v>
      </c>
      <c r="G47" s="6">
        <v>1293.04261</v>
      </c>
      <c r="H47" s="6">
        <v>3036</v>
      </c>
      <c r="I47" s="6">
        <v>5100.5360799999999</v>
      </c>
      <c r="J47" s="6">
        <v>5304.5575200000003</v>
      </c>
      <c r="K47" s="6">
        <v>0</v>
      </c>
      <c r="L47" s="6">
        <v>0</v>
      </c>
    </row>
    <row r="48" spans="1:12" ht="15" thickBot="1">
      <c r="A48" s="34" t="s">
        <v>46</v>
      </c>
      <c r="B48" s="50" t="s">
        <v>68</v>
      </c>
      <c r="C48" s="34" t="s">
        <v>13</v>
      </c>
      <c r="D48" s="5" t="s">
        <v>6</v>
      </c>
      <c r="E48" s="6" t="s">
        <v>47</v>
      </c>
      <c r="F48" s="9">
        <f t="shared" si="11"/>
        <v>16960.86263</v>
      </c>
      <c r="G48" s="6">
        <f>G49</f>
        <v>3713.7226300000002</v>
      </c>
      <c r="H48" s="31">
        <f t="shared" ref="H48:L48" si="16">H49</f>
        <v>4243.7020000000002</v>
      </c>
      <c r="I48" s="31">
        <f t="shared" si="16"/>
        <v>4413.45</v>
      </c>
      <c r="J48" s="31">
        <f t="shared" si="16"/>
        <v>4589.9880000000003</v>
      </c>
      <c r="K48" s="31">
        <f t="shared" si="16"/>
        <v>0</v>
      </c>
      <c r="L48" s="31">
        <f t="shared" si="16"/>
        <v>0</v>
      </c>
    </row>
    <row r="49" spans="1:12" ht="26.4" customHeight="1" thickBot="1">
      <c r="A49" s="47"/>
      <c r="B49" s="51"/>
      <c r="C49" s="47"/>
      <c r="D49" s="5" t="s">
        <v>8</v>
      </c>
      <c r="E49" s="6" t="s">
        <v>47</v>
      </c>
      <c r="F49" s="9">
        <f t="shared" si="11"/>
        <v>16960.86263</v>
      </c>
      <c r="G49" s="6">
        <v>3713.7226300000002</v>
      </c>
      <c r="H49" s="6">
        <v>4243.7020000000002</v>
      </c>
      <c r="I49" s="6">
        <v>4413.45</v>
      </c>
      <c r="J49" s="6">
        <v>4589.9880000000003</v>
      </c>
      <c r="K49" s="6">
        <v>0</v>
      </c>
      <c r="L49" s="6">
        <v>0</v>
      </c>
    </row>
    <row r="50" spans="1:12" ht="15" thickBot="1">
      <c r="A50" s="34" t="s">
        <v>48</v>
      </c>
      <c r="B50" s="36" t="s">
        <v>49</v>
      </c>
      <c r="C50" s="34" t="s">
        <v>13</v>
      </c>
      <c r="D50" s="5" t="s">
        <v>6</v>
      </c>
      <c r="E50" s="6" t="s">
        <v>50</v>
      </c>
      <c r="F50" s="9">
        <f t="shared" si="11"/>
        <v>2484.0729999999999</v>
      </c>
      <c r="G50" s="6">
        <f>G51</f>
        <v>400</v>
      </c>
      <c r="H50" s="31">
        <f t="shared" ref="H50:L50" si="17">H51</f>
        <v>1059.498</v>
      </c>
      <c r="I50" s="31">
        <f t="shared" si="17"/>
        <v>497.608</v>
      </c>
      <c r="J50" s="31">
        <f t="shared" si="17"/>
        <v>526.96699999999998</v>
      </c>
      <c r="K50" s="31">
        <f t="shared" si="17"/>
        <v>0</v>
      </c>
      <c r="L50" s="31">
        <f t="shared" si="17"/>
        <v>0</v>
      </c>
    </row>
    <row r="51" spans="1:12" ht="59.4" customHeight="1" thickBot="1">
      <c r="A51" s="47"/>
      <c r="B51" s="48"/>
      <c r="C51" s="47"/>
      <c r="D51" s="5" t="s">
        <v>8</v>
      </c>
      <c r="E51" s="6" t="s">
        <v>50</v>
      </c>
      <c r="F51" s="9">
        <f t="shared" si="11"/>
        <v>2484.0729999999999</v>
      </c>
      <c r="G51" s="6">
        <v>400</v>
      </c>
      <c r="H51" s="6">
        <v>1059.498</v>
      </c>
      <c r="I51" s="6">
        <v>497.608</v>
      </c>
      <c r="J51" s="6">
        <v>526.96699999999998</v>
      </c>
      <c r="K51" s="6">
        <v>0</v>
      </c>
      <c r="L51" s="6">
        <v>0</v>
      </c>
    </row>
    <row r="53" spans="1:12">
      <c r="L53" t="s">
        <v>63</v>
      </c>
    </row>
  </sheetData>
  <mergeCells count="60">
    <mergeCell ref="E6:E9"/>
    <mergeCell ref="F8:F9"/>
    <mergeCell ref="C44:C45"/>
    <mergeCell ref="A16:L16"/>
    <mergeCell ref="A21:L21"/>
    <mergeCell ref="A26:A27"/>
    <mergeCell ref="B26:B27"/>
    <mergeCell ref="C26:C27"/>
    <mergeCell ref="A31:A32"/>
    <mergeCell ref="B31:B32"/>
    <mergeCell ref="C31:C32"/>
    <mergeCell ref="A29:A30"/>
    <mergeCell ref="B29:B30"/>
    <mergeCell ref="C29:C30"/>
    <mergeCell ref="A22:A25"/>
    <mergeCell ref="B22:B25"/>
    <mergeCell ref="C33:C34"/>
    <mergeCell ref="A35:A36"/>
    <mergeCell ref="B35:B36"/>
    <mergeCell ref="C35:C36"/>
    <mergeCell ref="B6:B9"/>
    <mergeCell ref="C6:C9"/>
    <mergeCell ref="C22:C25"/>
    <mergeCell ref="A11:B14"/>
    <mergeCell ref="C11:C14"/>
    <mergeCell ref="A17:A20"/>
    <mergeCell ref="B17:B20"/>
    <mergeCell ref="C17:C20"/>
    <mergeCell ref="A50:A51"/>
    <mergeCell ref="B50:B51"/>
    <mergeCell ref="C50:C51"/>
    <mergeCell ref="D6:D9"/>
    <mergeCell ref="A6:A9"/>
    <mergeCell ref="B48:B49"/>
    <mergeCell ref="A44:A45"/>
    <mergeCell ref="B44:B45"/>
    <mergeCell ref="A46:A47"/>
    <mergeCell ref="B46:B47"/>
    <mergeCell ref="C46:C47"/>
    <mergeCell ref="A48:A49"/>
    <mergeCell ref="C48:C49"/>
    <mergeCell ref="A40:A41"/>
    <mergeCell ref="B40:B41"/>
    <mergeCell ref="C40:C41"/>
    <mergeCell ref="A42:A43"/>
    <mergeCell ref="B42:B43"/>
    <mergeCell ref="C42:C43"/>
    <mergeCell ref="I1:L1"/>
    <mergeCell ref="F6:L7"/>
    <mergeCell ref="G8:G9"/>
    <mergeCell ref="H8:H9"/>
    <mergeCell ref="I8:I9"/>
    <mergeCell ref="J8:J9"/>
    <mergeCell ref="K8:K9"/>
    <mergeCell ref="L8:L9"/>
    <mergeCell ref="A37:A38"/>
    <mergeCell ref="B37:B38"/>
    <mergeCell ref="C37:C38"/>
    <mergeCell ref="A33:A34"/>
    <mergeCell ref="B33:B34"/>
  </mergeCells>
  <pageMargins left="0.17" right="0.17" top="0.51" bottom="0.28999999999999998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КУИГ</dc:creator>
  <cp:lastModifiedBy>КУИГ</cp:lastModifiedBy>
  <cp:lastPrinted>2026-05-08T05:52:58Z</cp:lastPrinted>
  <dcterms:created xsi:type="dcterms:W3CDTF">2025-02-27T07:31:31Z</dcterms:created>
  <dcterms:modified xsi:type="dcterms:W3CDTF">2026-05-22T10:39:32Z</dcterms:modified>
</cp:coreProperties>
</file>