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<sst xmlns="http://schemas.openxmlformats.org/spreadsheetml/2006/main" count="171" uniqueCount="85">
  <si>
    <t xml:space="preserve">ПРИЛОЖЕНИЕ №3
к муниципальной программе
«Развитие культуры и искусства  города Димитровграда
Ульяновской области»
</t>
  </si>
  <si>
    <t xml:space="preserve">Приложение к постановлению Администрации города от                   №        
</t>
  </si>
  <si>
    <t xml:space="preserve">«ПРИЛОЖЕНИЕ №3
к муниципальной программе
«Развитие молодежной политики в городе Димитровграде Ульяновской области»
</t>
  </si>
  <si>
    <t xml:space="preserve">ФИНАНСОВОЕ ОБЕСПЕЧЕНИЕ  </t>
  </si>
  <si>
    <t>муниципальной программы «Развитие молодежной политики в городе Димитровграде Ульяновской области»</t>
  </si>
  <si>
    <t>N п/п</t>
  </si>
  <si>
    <t>Наименования муниципальной программы, структурного элемента, мероприятия</t>
  </si>
  <si>
    <t>Ответственные исполнители мероприятия</t>
  </si>
  <si>
    <t>Источник финансового обеспечения реализации муниципальной программы, структурного элемента, мероприятия</t>
  </si>
  <si>
    <t>Код целевой статьи расходов</t>
  </si>
  <si>
    <t>Объем финансового обеспечения реализации муниципальной программы, структурного элемента, мероприятия по годам реализации, тыс. руб.</t>
  </si>
  <si>
    <t>всего</t>
  </si>
  <si>
    <t>Муниципальная  программа «Развитие молодежной политики в городе Димитровграде Ульяновской области»</t>
  </si>
  <si>
    <t>Управление молодежной политики и культуры, Комитет по ЖКК</t>
  </si>
  <si>
    <t>Всего, в том числе:</t>
  </si>
  <si>
    <t>65.0.00.00000</t>
  </si>
  <si>
    <t xml:space="preserve">бюджетные ассигнования бюджета города Димитровграда Ульяновской области (далее – бюджет города) </t>
  </si>
  <si>
    <t>бюджетные ассигнования областного бюджета Ульяновской области (далее - областной бюджет)</t>
  </si>
  <si>
    <t>дополнительные средства в виде платежей, взносов, безвозмездных перечислений</t>
  </si>
  <si>
    <t>Региональный проект "Россия - страна возможностей"</t>
  </si>
  <si>
    <t>Управление молодежной политики и культуры,  Комитет по ЖКК</t>
  </si>
  <si>
    <t>65.1.Ю1.00000</t>
  </si>
  <si>
    <t xml:space="preserve">бюджет города </t>
  </si>
  <si>
    <r>
      <rPr>
        <sz val="11"/>
        <color theme="1"/>
        <rFont val="Times New Roman"/>
        <charset val="204"/>
      </rPr>
      <t xml:space="preserve"> областной бюджет</t>
    </r>
    <r>
      <rPr>
        <sz val="11"/>
        <color theme="1"/>
        <rFont val="Calibri"/>
        <charset val="204"/>
      </rPr>
      <t xml:space="preserve">
</t>
    </r>
  </si>
  <si>
    <t>1.1.</t>
  </si>
  <si>
    <t xml:space="preserve">Реализация программы комплексного развития молодежной политики в субъектах Российской Федерации
</t>
  </si>
  <si>
    <t>Управление молодежной политики и культуры</t>
  </si>
  <si>
    <t>65.1.Ю1.51160</t>
  </si>
  <si>
    <t>Комитет по ЖКК</t>
  </si>
  <si>
    <t>Направление (подпрограмма) "Поддержка молодежи"</t>
  </si>
  <si>
    <t>Региональный проект «Мы вместе  («Молодежь России») (Ульяновская область)</t>
  </si>
  <si>
    <t xml:space="preserve">Управление молодежной политики и культуры </t>
  </si>
  <si>
    <t>65.1.00.00000</t>
  </si>
  <si>
    <r>
      <rPr>
        <sz val="11"/>
        <color theme="1"/>
        <rFont val="Times New Roman"/>
        <charset val="204"/>
      </rPr>
      <t xml:space="preserve">бюджетные ассигнования областного бюджета </t>
    </r>
    <r>
      <rPr>
        <sz val="11"/>
        <color theme="1"/>
        <rFont val="Times New Roman"/>
        <charset val="204"/>
      </rPr>
      <t xml:space="preserve"> Ульяновской области</t>
    </r>
    <r>
      <rPr>
        <sz val="11"/>
        <color theme="1"/>
        <rFont val="Calibri"/>
        <charset val="204"/>
      </rPr>
      <t xml:space="preserve">
</t>
    </r>
  </si>
  <si>
    <t>2.1.</t>
  </si>
  <si>
    <t>Мероприятия для молодежи, направленные на воспитание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</t>
  </si>
  <si>
    <t xml:space="preserve"> бюджет города </t>
  </si>
  <si>
    <t>2.2.</t>
  </si>
  <si>
    <t>Мероприятия для молодежи, направленные на сохранение и укрепление традиционных российских духовно-нравственных ценностей</t>
  </si>
  <si>
    <t xml:space="preserve">бюджет города  </t>
  </si>
  <si>
    <t>3.</t>
  </si>
  <si>
    <t>Региональный проект «Социальная активность» (Ульяновская область)»</t>
  </si>
  <si>
    <t>3.1.</t>
  </si>
  <si>
    <t>Мероприятия, направленные на развитие волонтерского движения и объединений</t>
  </si>
  <si>
    <t>Региональный приоритетный проект «Поддержка местных инициатив на территории Ульяновской области»</t>
  </si>
  <si>
    <t>Управление молодежной политики и  культуры</t>
  </si>
  <si>
    <t>65.3.01.00000</t>
  </si>
  <si>
    <r>
      <rPr>
        <sz val="11"/>
        <color theme="1"/>
        <rFont val="Times New Roman"/>
        <charset val="204"/>
      </rPr>
      <t>областной бюджет</t>
    </r>
    <r>
      <rPr>
        <sz val="11"/>
        <color theme="1"/>
        <rFont val="Calibri"/>
        <charset val="204"/>
      </rPr>
      <t xml:space="preserve">
</t>
    </r>
  </si>
  <si>
    <t>Благоустройство территории молодежного многофункционального центра "Время молодежи" с устройством уличного освещения территории по адресу: г. Димитровград, ул. Курчатова, д.24 А</t>
  </si>
  <si>
    <t>Реализация проектов развития муниципальных образований Ульяновской области, подготовленных на основе местных инициатив граждан</t>
  </si>
  <si>
    <t>65.3.01.S0420</t>
  </si>
  <si>
    <t>64.3.01.S0420</t>
  </si>
  <si>
    <t>Структурные элементы, не входящие в направления (подпрограммы)</t>
  </si>
  <si>
    <t>4.</t>
  </si>
  <si>
    <t>Комплекс процессных мероприятий «Обеспечение реализации муниципальной программы»</t>
  </si>
  <si>
    <t>65.4.01.00000</t>
  </si>
  <si>
    <t>4.1.</t>
  </si>
  <si>
    <t>Субсидии на финансовое обеспечение муниципального задания на оказание муниципальных услуг (выполнение работ) муниципальными бюджетными и муниципальными автономными учреждениями города Димитровграда Ульяновской области</t>
  </si>
  <si>
    <t>65.4.01.00099</t>
  </si>
  <si>
    <t>4.2.</t>
  </si>
  <si>
    <t xml:space="preserve">Обеспечение сбалансированности </t>
  </si>
  <si>
    <t>65.4.01.72110</t>
  </si>
  <si>
    <t>5.</t>
  </si>
  <si>
    <t>Комплекс процессных мероприятий "Капитальный ремонт здания по адресу: ул.Курчатова, 24а для размещения молодежного центра в г.Димитровграде"</t>
  </si>
  <si>
    <t xml:space="preserve"> Комитет по ЖКК</t>
  </si>
  <si>
    <t>65.4.02.00000</t>
  </si>
  <si>
    <t>5.1.</t>
  </si>
  <si>
    <t>Разработка проектно-сметной документации с проведением государственной экспертизы</t>
  </si>
  <si>
    <t>65.4.02.00376</t>
  </si>
  <si>
    <t>6.</t>
  </si>
  <si>
    <t>Комплекс процессных мероприятий "Оснащение оборудованием молодежного центра в г.Димитровграде"</t>
  </si>
  <si>
    <t>65.4.03.00000</t>
  </si>
  <si>
    <t>областной бюджет</t>
  </si>
  <si>
    <t>6.1.</t>
  </si>
  <si>
    <t>Реализация мероприятий в рамках межмуниципального сотрудничества в сфере развития инфраструктуры и молодежной политики</t>
  </si>
  <si>
    <t>65.4.03.00380</t>
  </si>
  <si>
    <t>7.</t>
  </si>
  <si>
    <t>Комплекс процессных мероприятий "Развитие добровольческой (волонтерской) деятельности на территории города Димитровграда Ульяновской области"</t>
  </si>
  <si>
    <t xml:space="preserve"> Управление молодежной политики и культуры </t>
  </si>
  <si>
    <t>65.4.04.00000</t>
  </si>
  <si>
    <t>7.1.</t>
  </si>
  <si>
    <t>Ежегодная специальная премия Главы города Димитровграда за выдающиеся достижения в области добровольческой (волонтёрской) деятельности</t>
  </si>
  <si>
    <t>65.4.04.00350</t>
  </si>
  <si>
    <t>».</t>
  </si>
  <si>
    <t>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</si>
</sst>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0000"/>
  </numFmts>
  <fonts count="3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</font>
    <font>
      <sz val="11"/>
      <color theme="1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2" applyNumberFormat="0" applyAlignment="0" applyProtection="0">
      <alignment vertical="center"/>
    </xf>
    <xf numFmtId="0" fontId="19" fillId="4" borderId="33" applyNumberFormat="0" applyAlignment="0" applyProtection="0">
      <alignment vertical="center"/>
    </xf>
    <xf numFmtId="0" fontId="20" fillId="4" borderId="32" applyNumberFormat="0" applyAlignment="0" applyProtection="0">
      <alignment vertical="center"/>
    </xf>
    <xf numFmtId="0" fontId="21" fillId="5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1">
    <xf numFmtId="0" fontId="0" fillId="0" borderId="0" xfId="0" applyNumberFormat="1" applyFont="1"/>
    <xf numFmtId="0" fontId="1" fillId="0" borderId="0" xfId="0" applyFont="1"/>
    <xf numFmtId="0" fontId="0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right" vertical="top" wrapText="1"/>
    </xf>
    <xf numFmtId="0" fontId="4" fillId="0" borderId="0" xfId="0" applyNumberFormat="1" applyFont="1" applyAlignment="1">
      <alignment horizont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5" fillId="0" borderId="8" xfId="0" applyNumberFormat="1" applyFont="1" applyBorder="1" applyAlignment="1">
      <alignment horizontal="center" vertical="center" wrapText="1"/>
    </xf>
    <xf numFmtId="178" fontId="6" fillId="0" borderId="9" xfId="0" applyNumberFormat="1" applyFont="1" applyBorder="1" applyAlignment="1">
      <alignment horizontal="center" vertical="center" wrapText="1"/>
    </xf>
    <xf numFmtId="178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8" fontId="5" fillId="0" borderId="15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wrapText="1"/>
    </xf>
    <xf numFmtId="0" fontId="5" fillId="0" borderId="21" xfId="0" applyNumberFormat="1" applyFont="1" applyBorder="1" applyAlignment="1">
      <alignment horizontal="center" wrapText="1"/>
    </xf>
    <xf numFmtId="0" fontId="5" fillId="0" borderId="22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righ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"/>
  <sheetViews>
    <sheetView tabSelected="1" view="pageBreakPreview" zoomScale="70" zoomScaleNormal="100" workbookViewId="0">
      <pane xSplit="3" ySplit="8" topLeftCell="D13" activePane="bottomRight" state="frozen"/>
      <selection/>
      <selection pane="topRight"/>
      <selection pane="bottomLeft"/>
      <selection pane="bottomRight" activeCell="B14" sqref="B14:B16"/>
    </sheetView>
  </sheetViews>
  <sheetFormatPr defaultColWidth="9.14285714285714" defaultRowHeight="15"/>
  <cols>
    <col min="1" max="1" width="5.42857142857143" customWidth="1"/>
    <col min="2" max="2" width="34" customWidth="1"/>
    <col min="3" max="3" width="23.7142857142857" customWidth="1"/>
    <col min="4" max="4" width="29" customWidth="1"/>
    <col min="5" max="5" width="15.8571428571429" style="2" customWidth="1"/>
    <col min="6" max="6" width="23" customWidth="1"/>
    <col min="7" max="12" width="15.1428571428571" customWidth="1"/>
  </cols>
  <sheetData>
    <row r="1" ht="76.5" hidden="1" customHeight="1" spans="1:13">
      <c r="G1" s="3" t="s">
        <v>0</v>
      </c>
      <c r="H1" s="3"/>
      <c r="I1" s="3"/>
      <c r="J1" s="3"/>
      <c r="K1" s="3"/>
      <c r="L1" s="3"/>
    </row>
    <row r="2" ht="50.25" customHeight="1" spans="1:13">
      <c r="G2" s="3"/>
      <c r="H2" s="3"/>
      <c r="I2" s="4" t="s">
        <v>1</v>
      </c>
      <c r="J2" s="5"/>
      <c r="K2" s="5"/>
      <c r="L2" s="5"/>
    </row>
    <row r="3" ht="76.5" customHeight="1" spans="1:13">
      <c r="G3" s="3"/>
      <c r="H3" s="6"/>
      <c r="I3" s="5" t="s">
        <v>2</v>
      </c>
      <c r="J3" s="5"/>
      <c r="K3" s="5"/>
      <c r="L3" s="5"/>
    </row>
    <row r="4" ht="42.75" customHeight="1" spans="1:1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32.25" customHeight="1" spans="1:13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14.25" customHeight="1"/>
    <row r="7" ht="62.25" customHeight="1" spans="1:13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9"/>
      <c r="H7" s="9"/>
      <c r="I7" s="9"/>
      <c r="J7" s="9"/>
      <c r="K7" s="9"/>
      <c r="L7" s="10"/>
    </row>
    <row r="8" ht="44.25" customHeight="1" spans="1:13">
      <c r="A8" s="11"/>
      <c r="B8" s="11"/>
      <c r="C8" s="11"/>
      <c r="D8" s="12"/>
      <c r="E8" s="11"/>
      <c r="F8" s="8" t="s">
        <v>11</v>
      </c>
      <c r="G8" s="13">
        <v>2025</v>
      </c>
      <c r="H8" s="13">
        <v>2026</v>
      </c>
      <c r="I8" s="13">
        <v>2027</v>
      </c>
      <c r="J8" s="13">
        <v>2028</v>
      </c>
      <c r="K8" s="13">
        <v>2029</v>
      </c>
      <c r="L8" s="13">
        <v>2030</v>
      </c>
    </row>
    <row r="9" ht="34.5" customHeight="1" spans="1:13">
      <c r="A9" s="14" t="s">
        <v>12</v>
      </c>
      <c r="B9" s="14"/>
      <c r="C9" s="14" t="s">
        <v>13</v>
      </c>
      <c r="D9" s="15" t="s">
        <v>14</v>
      </c>
      <c r="E9" s="16" t="s">
        <v>15</v>
      </c>
      <c r="F9" s="17">
        <f>F10+F11+F12</f>
        <v>128798.11502</v>
      </c>
      <c r="G9" s="18">
        <f>G10+G11+G12</f>
        <v>126823.76802</v>
      </c>
      <c r="H9" s="18">
        <f t="shared" ref="H9:L9" si="0">H10+H11+H12</f>
        <v>759.31605</v>
      </c>
      <c r="I9" s="18">
        <f t="shared" si="0"/>
        <v>70.61705</v>
      </c>
      <c r="J9" s="18">
        <f t="shared" si="0"/>
        <v>0</v>
      </c>
      <c r="K9" s="18">
        <f t="shared" si="0"/>
        <v>1144.4139</v>
      </c>
      <c r="L9" s="18">
        <f t="shared" si="0"/>
        <v>0</v>
      </c>
      <c r="M9" s="19"/>
    </row>
    <row r="10" ht="94.5" customHeight="1" spans="1:13">
      <c r="A10" s="14"/>
      <c r="B10" s="14"/>
      <c r="C10" s="14"/>
      <c r="D10" s="20" t="s">
        <v>16</v>
      </c>
      <c r="E10" s="16"/>
      <c r="F10" s="21">
        <f>G10+H10+I10+J10+K10+L10</f>
        <v>9963.14149</v>
      </c>
      <c r="G10" s="22">
        <f>G15+G25+G37+G55+G62+G68+G45+G75</f>
        <v>8583.91049</v>
      </c>
      <c r="H10" s="22">
        <f t="shared" ref="H10:L10" si="1">H15+H25+H37+H55+H62+H68+H45+H75</f>
        <v>164.20005</v>
      </c>
      <c r="I10" s="22">
        <f t="shared" si="1"/>
        <v>70.61705</v>
      </c>
      <c r="J10" s="22">
        <f t="shared" si="1"/>
        <v>0</v>
      </c>
      <c r="K10" s="22">
        <f t="shared" si="1"/>
        <v>1144.4139</v>
      </c>
      <c r="L10" s="22">
        <f t="shared" si="1"/>
        <v>0</v>
      </c>
      <c r="M10" s="19"/>
    </row>
    <row r="11" ht="81" customHeight="1" spans="1:13">
      <c r="A11" s="14"/>
      <c r="B11" s="14"/>
      <c r="C11" s="14"/>
      <c r="D11" s="23" t="s">
        <v>17</v>
      </c>
      <c r="E11" s="16"/>
      <c r="F11" s="21">
        <f>SUM(G11:L11)</f>
        <v>118720.06453</v>
      </c>
      <c r="G11" s="22">
        <f>G16+G46+G69</f>
        <v>118239.85753</v>
      </c>
      <c r="H11" s="22">
        <f t="shared" ref="H11:L11" si="2">H16+H46+H69</f>
        <v>480.207</v>
      </c>
      <c r="I11" s="22">
        <f t="shared" si="2"/>
        <v>0</v>
      </c>
      <c r="J11" s="22">
        <f t="shared" si="2"/>
        <v>0</v>
      </c>
      <c r="K11" s="22">
        <f t="shared" si="2"/>
        <v>0</v>
      </c>
      <c r="L11" s="22">
        <f t="shared" si="2"/>
        <v>0</v>
      </c>
      <c r="M11" s="19"/>
    </row>
    <row r="12" s="1" customFormat="1" ht="72" customHeight="1" spans="1:13">
      <c r="A12" s="14"/>
      <c r="B12" s="14"/>
      <c r="C12" s="14"/>
      <c r="D12" s="24" t="s">
        <v>18</v>
      </c>
      <c r="E12" s="25"/>
      <c r="F12" s="26">
        <f>SUM(G12:L12)</f>
        <v>114.909</v>
      </c>
      <c r="G12" s="26">
        <f>G47</f>
        <v>0</v>
      </c>
      <c r="H12" s="26">
        <f t="shared" ref="H12:L12" si="3">H47</f>
        <v>114.909</v>
      </c>
      <c r="I12" s="26">
        <f t="shared" si="3"/>
        <v>0</v>
      </c>
      <c r="J12" s="26">
        <f t="shared" si="3"/>
        <v>0</v>
      </c>
      <c r="K12" s="26">
        <f t="shared" si="3"/>
        <v>0</v>
      </c>
      <c r="L12" s="26">
        <f t="shared" si="3"/>
        <v>0</v>
      </c>
      <c r="M12" s="27"/>
    </row>
    <row r="13" ht="19.5" customHeight="1" spans="1: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9"/>
    </row>
    <row r="14" ht="104.25" customHeight="1" spans="1:13">
      <c r="A14" s="28">
        <v>1</v>
      </c>
      <c r="B14" s="28" t="s">
        <v>19</v>
      </c>
      <c r="C14" s="29" t="s">
        <v>20</v>
      </c>
      <c r="D14" s="30" t="s">
        <v>14</v>
      </c>
      <c r="E14" s="31" t="s">
        <v>21</v>
      </c>
      <c r="F14" s="32">
        <f>F15+F16</f>
        <v>99302.79637</v>
      </c>
      <c r="G14" s="32">
        <f>G15+G16</f>
        <v>99232.17932</v>
      </c>
      <c r="H14" s="32">
        <f t="shared" ref="H14:L14" si="4">H15+H16</f>
        <v>0</v>
      </c>
      <c r="I14" s="32">
        <f t="shared" si="4"/>
        <v>70.61705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19"/>
    </row>
    <row r="15" ht="59.25" customHeight="1" spans="1:13">
      <c r="A15" s="33"/>
      <c r="B15" s="33"/>
      <c r="C15" s="34"/>
      <c r="D15" s="8" t="s">
        <v>22</v>
      </c>
      <c r="E15" s="35"/>
      <c r="F15" s="32">
        <f>G15+H15+I15+J15+K15+L15</f>
        <v>1062.93884</v>
      </c>
      <c r="G15" s="32">
        <f>G18+G21</f>
        <v>992.32179</v>
      </c>
      <c r="H15" s="32">
        <f t="shared" ref="H15:L15" si="5">H18+H21</f>
        <v>0</v>
      </c>
      <c r="I15" s="32">
        <f t="shared" si="5"/>
        <v>70.61705</v>
      </c>
      <c r="J15" s="32">
        <f t="shared" si="5"/>
        <v>0</v>
      </c>
      <c r="K15" s="32">
        <f t="shared" si="5"/>
        <v>0</v>
      </c>
      <c r="L15" s="32">
        <f t="shared" si="5"/>
        <v>0</v>
      </c>
      <c r="M15" s="19"/>
    </row>
    <row r="16" ht="61.5" customHeight="1" spans="1:13">
      <c r="A16" s="36"/>
      <c r="B16" s="36"/>
      <c r="C16" s="37"/>
      <c r="D16" s="8" t="s">
        <v>23</v>
      </c>
      <c r="E16" s="38"/>
      <c r="F16" s="32">
        <f>G16+H16+I16+J16+K16+L16</f>
        <v>98239.85753</v>
      </c>
      <c r="G16" s="32">
        <f>G19+G22</f>
        <v>98239.85753</v>
      </c>
      <c r="H16" s="32">
        <f t="shared" ref="H16:L16" si="6">H19+H22</f>
        <v>0</v>
      </c>
      <c r="I16" s="32">
        <f t="shared" si="6"/>
        <v>0</v>
      </c>
      <c r="J16" s="32">
        <f t="shared" si="6"/>
        <v>0</v>
      </c>
      <c r="K16" s="32">
        <f t="shared" si="6"/>
        <v>0</v>
      </c>
      <c r="L16" s="32">
        <f t="shared" si="6"/>
        <v>0</v>
      </c>
      <c r="M16" s="19"/>
    </row>
    <row r="17" ht="61.5" customHeight="1" spans="1:13">
      <c r="A17" s="28" t="s">
        <v>24</v>
      </c>
      <c r="B17" s="28" t="s">
        <v>25</v>
      </c>
      <c r="C17" s="29" t="s">
        <v>26</v>
      </c>
      <c r="D17" s="30" t="s">
        <v>14</v>
      </c>
      <c r="E17" s="16" t="s">
        <v>27</v>
      </c>
      <c r="F17" s="32">
        <f>F18+F19</f>
        <v>9790.61705</v>
      </c>
      <c r="G17" s="32">
        <f t="shared" ref="G17:L17" si="7">G18+G19</f>
        <v>9720</v>
      </c>
      <c r="H17" s="32">
        <f t="shared" si="7"/>
        <v>0</v>
      </c>
      <c r="I17" s="32">
        <f t="shared" si="7"/>
        <v>70.61705</v>
      </c>
      <c r="J17" s="32">
        <f t="shared" si="7"/>
        <v>0</v>
      </c>
      <c r="K17" s="32">
        <f t="shared" si="7"/>
        <v>0</v>
      </c>
      <c r="L17" s="32">
        <f t="shared" si="7"/>
        <v>0</v>
      </c>
      <c r="M17" s="19"/>
    </row>
    <row r="18" ht="59.25" customHeight="1" spans="1:13">
      <c r="A18" s="33"/>
      <c r="B18" s="33"/>
      <c r="C18" s="34"/>
      <c r="D18" s="8" t="s">
        <v>22</v>
      </c>
      <c r="E18" s="14" t="s">
        <v>27</v>
      </c>
      <c r="F18" s="39">
        <f>G18+H18+I18+J18+K18+L18</f>
        <v>167.81705</v>
      </c>
      <c r="G18" s="39">
        <v>97.2</v>
      </c>
      <c r="H18" s="39">
        <v>0</v>
      </c>
      <c r="I18" s="39">
        <v>70.61705</v>
      </c>
      <c r="J18" s="39">
        <v>0</v>
      </c>
      <c r="K18" s="39">
        <v>0</v>
      </c>
      <c r="L18" s="39">
        <v>0</v>
      </c>
      <c r="M18" s="19"/>
    </row>
    <row r="19" ht="72" customHeight="1" spans="1:13">
      <c r="A19" s="33"/>
      <c r="B19" s="33"/>
      <c r="C19" s="37"/>
      <c r="D19" s="8" t="s">
        <v>23</v>
      </c>
      <c r="E19" s="14" t="s">
        <v>27</v>
      </c>
      <c r="F19" s="39">
        <f>G19+H19+I19+J19+K19+L19</f>
        <v>9622.8</v>
      </c>
      <c r="G19" s="39">
        <v>9622.8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19"/>
    </row>
    <row r="20" ht="61.5" customHeight="1" spans="1:13">
      <c r="A20" s="33"/>
      <c r="B20" s="33"/>
      <c r="C20" s="29" t="s">
        <v>28</v>
      </c>
      <c r="D20" s="30" t="s">
        <v>14</v>
      </c>
      <c r="E20" s="16" t="s">
        <v>27</v>
      </c>
      <c r="F20" s="32">
        <f>F21+F22</f>
        <v>89512.17932</v>
      </c>
      <c r="G20" s="32">
        <f t="shared" ref="G20" si="8">G21+G22</f>
        <v>89512.17932</v>
      </c>
      <c r="H20" s="32">
        <f t="shared" ref="H20" si="9">H21+H22</f>
        <v>0</v>
      </c>
      <c r="I20" s="32">
        <f t="shared" ref="I20" si="10">I21+I22</f>
        <v>0</v>
      </c>
      <c r="J20" s="32">
        <f t="shared" ref="J20" si="11">J21+J22</f>
        <v>0</v>
      </c>
      <c r="K20" s="32">
        <f t="shared" ref="K20" si="12">K21+K22</f>
        <v>0</v>
      </c>
      <c r="L20" s="32">
        <f t="shared" ref="L20" si="13">L21+L22</f>
        <v>0</v>
      </c>
      <c r="M20" s="19"/>
    </row>
    <row r="21" ht="59.25" customHeight="1" spans="1:13">
      <c r="A21" s="33"/>
      <c r="B21" s="33"/>
      <c r="C21" s="34"/>
      <c r="D21" s="8" t="s">
        <v>22</v>
      </c>
      <c r="E21" s="14" t="s">
        <v>27</v>
      </c>
      <c r="F21" s="39">
        <f>G21+H21+I21+J21+K21+L21</f>
        <v>895.12179</v>
      </c>
      <c r="G21" s="39">
        <f>870.87368+24.24811</f>
        <v>895.12179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19"/>
    </row>
    <row r="22" ht="72" customHeight="1" spans="1:13">
      <c r="A22" s="36"/>
      <c r="B22" s="36"/>
      <c r="C22" s="37"/>
      <c r="D22" s="8" t="s">
        <v>23</v>
      </c>
      <c r="E22" s="14" t="s">
        <v>27</v>
      </c>
      <c r="F22" s="39">
        <f>G22+H22+I22+J22+K22+L22</f>
        <v>88617.05753</v>
      </c>
      <c r="G22" s="39">
        <f>86216.49485+2400.56268</f>
        <v>88617.05753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19"/>
    </row>
    <row r="23" spans="1:13">
      <c r="A23" s="40" t="s">
        <v>29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2"/>
      <c r="M23" s="19"/>
    </row>
    <row r="24" ht="30" customHeight="1" spans="1:13">
      <c r="A24" s="8">
        <v>2</v>
      </c>
      <c r="B24" s="8" t="s">
        <v>30</v>
      </c>
      <c r="C24" s="8" t="s">
        <v>31</v>
      </c>
      <c r="D24" s="43" t="s">
        <v>14</v>
      </c>
      <c r="E24" s="44" t="s">
        <v>32</v>
      </c>
      <c r="F24" s="45">
        <f t="shared" ref="F24:L24" si="14">SUM(F25:F27)</f>
        <v>1144.4139</v>
      </c>
      <c r="G24" s="45">
        <f t="shared" si="14"/>
        <v>0</v>
      </c>
      <c r="H24" s="45">
        <f t="shared" si="14"/>
        <v>0</v>
      </c>
      <c r="I24" s="45">
        <f t="shared" si="14"/>
        <v>0</v>
      </c>
      <c r="J24" s="45">
        <f t="shared" si="14"/>
        <v>0</v>
      </c>
      <c r="K24" s="45">
        <f t="shared" si="14"/>
        <v>1144.4139</v>
      </c>
      <c r="L24" s="45">
        <f t="shared" si="14"/>
        <v>0</v>
      </c>
      <c r="M24" s="19"/>
    </row>
    <row r="25" ht="80.25" customHeight="1" spans="1:13">
      <c r="A25" s="11"/>
      <c r="B25" s="11"/>
      <c r="C25" s="11"/>
      <c r="D25" s="8" t="s">
        <v>22</v>
      </c>
      <c r="E25" s="46"/>
      <c r="F25" s="47">
        <f>SUM(G25:L25)</f>
        <v>1144.4139</v>
      </c>
      <c r="G25" s="47">
        <f>G29</f>
        <v>0</v>
      </c>
      <c r="H25" s="47">
        <f>H29+H33</f>
        <v>0</v>
      </c>
      <c r="I25" s="47">
        <f t="shared" ref="I25:L27" si="15">I29</f>
        <v>0</v>
      </c>
      <c r="J25" s="47">
        <f>J29+J33</f>
        <v>0</v>
      </c>
      <c r="K25" s="47">
        <f>K29+K33</f>
        <v>1144.4139</v>
      </c>
      <c r="L25" s="47">
        <f t="shared" si="15"/>
        <v>0</v>
      </c>
      <c r="M25" s="19"/>
    </row>
    <row r="26" ht="60" hidden="1" spans="1:13">
      <c r="A26" s="11"/>
      <c r="B26" s="11"/>
      <c r="C26" s="11"/>
      <c r="D26" s="8" t="s">
        <v>33</v>
      </c>
      <c r="E26" s="8"/>
      <c r="F26" s="47">
        <f>SUM(G26:L26)</f>
        <v>0</v>
      </c>
      <c r="G26" s="47">
        <f>G30</f>
        <v>0</v>
      </c>
      <c r="H26" s="47">
        <f>H30+H34</f>
        <v>0</v>
      </c>
      <c r="I26" s="47">
        <f t="shared" si="15"/>
        <v>0</v>
      </c>
      <c r="J26" s="47">
        <f>J30+J34</f>
        <v>0</v>
      </c>
      <c r="K26" s="47">
        <v>0</v>
      </c>
      <c r="L26" s="47">
        <f t="shared" si="15"/>
        <v>0</v>
      </c>
      <c r="M26" s="19"/>
    </row>
    <row r="27" ht="45" hidden="1" spans="1:13">
      <c r="A27" s="12"/>
      <c r="B27" s="12"/>
      <c r="C27" s="12"/>
      <c r="D27" s="8" t="s">
        <v>18</v>
      </c>
      <c r="E27" s="8"/>
      <c r="F27" s="47">
        <f>SUM(G27:L27)</f>
        <v>0</v>
      </c>
      <c r="G27" s="47">
        <f>G31</f>
        <v>0</v>
      </c>
      <c r="H27" s="47">
        <f>H31</f>
        <v>0</v>
      </c>
      <c r="I27" s="47">
        <f t="shared" si="15"/>
        <v>0</v>
      </c>
      <c r="J27" s="47">
        <f t="shared" si="15"/>
        <v>0</v>
      </c>
      <c r="K27" s="47">
        <f t="shared" si="15"/>
        <v>0</v>
      </c>
      <c r="L27" s="47">
        <f t="shared" si="15"/>
        <v>0</v>
      </c>
      <c r="M27" s="19"/>
    </row>
    <row r="28" ht="25.5" customHeight="1" spans="1:13">
      <c r="A28" s="13" t="s">
        <v>34</v>
      </c>
      <c r="B28" s="8" t="s">
        <v>35</v>
      </c>
      <c r="C28" s="8" t="s">
        <v>31</v>
      </c>
      <c r="D28" s="43" t="s">
        <v>14</v>
      </c>
      <c r="E28" s="48" t="s">
        <v>32</v>
      </c>
      <c r="F28" s="18">
        <f t="shared" ref="F28:L28" si="16">SUM(F29:F31)</f>
        <v>1144.4139</v>
      </c>
      <c r="G28" s="18">
        <f t="shared" si="16"/>
        <v>0</v>
      </c>
      <c r="H28" s="18">
        <f t="shared" si="16"/>
        <v>0</v>
      </c>
      <c r="I28" s="18">
        <f t="shared" si="16"/>
        <v>0</v>
      </c>
      <c r="J28" s="18">
        <f t="shared" si="16"/>
        <v>0</v>
      </c>
      <c r="K28" s="18">
        <f t="shared" si="16"/>
        <v>1144.4139</v>
      </c>
      <c r="L28" s="18">
        <f t="shared" si="16"/>
        <v>0</v>
      </c>
      <c r="M28" s="19"/>
    </row>
    <row r="29" ht="126" customHeight="1" spans="1:13">
      <c r="A29" s="49"/>
      <c r="B29" s="11"/>
      <c r="C29" s="11"/>
      <c r="D29" s="8" t="s">
        <v>36</v>
      </c>
      <c r="E29" s="30"/>
      <c r="F29" s="50">
        <f>SUM(G29:L29)</f>
        <v>1144.4139</v>
      </c>
      <c r="G29" s="50">
        <v>0</v>
      </c>
      <c r="H29" s="50">
        <v>0</v>
      </c>
      <c r="I29" s="50">
        <v>0</v>
      </c>
      <c r="J29" s="50">
        <v>0</v>
      </c>
      <c r="K29" s="50">
        <v>1144.4139</v>
      </c>
      <c r="L29" s="50">
        <v>0</v>
      </c>
      <c r="M29" s="19"/>
    </row>
    <row r="30" ht="66" hidden="1" customHeight="1" spans="1:13">
      <c r="A30" s="49"/>
      <c r="B30" s="11"/>
      <c r="C30" s="11"/>
      <c r="D30" s="8" t="s">
        <v>33</v>
      </c>
      <c r="E30" s="8"/>
      <c r="F30" s="50">
        <f>SUM(G30:L30)</f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19"/>
    </row>
    <row r="31" ht="63" hidden="1" customHeight="1" spans="1:13">
      <c r="A31" s="51"/>
      <c r="B31" s="12"/>
      <c r="C31" s="12"/>
      <c r="D31" s="8" t="s">
        <v>18</v>
      </c>
      <c r="E31" s="8"/>
      <c r="F31" s="50">
        <f>SUM(G31:L31)</f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19"/>
    </row>
    <row r="32" ht="48" hidden="1" customHeight="1" spans="1:13">
      <c r="A32" s="13" t="s">
        <v>37</v>
      </c>
      <c r="B32" s="8" t="s">
        <v>38</v>
      </c>
      <c r="C32" s="8" t="s">
        <v>31</v>
      </c>
      <c r="D32" s="43" t="s">
        <v>14</v>
      </c>
      <c r="E32" s="48" t="s">
        <v>32</v>
      </c>
      <c r="F32" s="18">
        <f t="shared" ref="F32:L32" si="17">SUM(F33:F35)</f>
        <v>0</v>
      </c>
      <c r="G32" s="18">
        <f t="shared" si="17"/>
        <v>0</v>
      </c>
      <c r="H32" s="18">
        <f t="shared" si="17"/>
        <v>0</v>
      </c>
      <c r="I32" s="18">
        <f t="shared" si="17"/>
        <v>0</v>
      </c>
      <c r="J32" s="18">
        <f t="shared" si="17"/>
        <v>0</v>
      </c>
      <c r="K32" s="18">
        <f t="shared" si="17"/>
        <v>0</v>
      </c>
      <c r="L32" s="18">
        <f t="shared" si="17"/>
        <v>0</v>
      </c>
      <c r="M32" s="19"/>
    </row>
    <row r="33" ht="57" hidden="1" customHeight="1" spans="1:14">
      <c r="A33" s="49"/>
      <c r="B33" s="11"/>
      <c r="C33" s="11"/>
      <c r="D33" s="8" t="s">
        <v>39</v>
      </c>
      <c r="E33" s="30"/>
      <c r="F33" s="50">
        <f>SUM(G33:L33)</f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19"/>
    </row>
    <row r="34" ht="50.25" hidden="1" customHeight="1" spans="1:14">
      <c r="A34" s="49"/>
      <c r="B34" s="11"/>
      <c r="C34" s="11"/>
      <c r="D34" s="8" t="s">
        <v>33</v>
      </c>
      <c r="E34" s="8"/>
      <c r="F34" s="50">
        <f>SUM(G34:L34)</f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19"/>
    </row>
    <row r="35" ht="72" hidden="1" customHeight="1" spans="1:14">
      <c r="A35" s="51"/>
      <c r="B35" s="12"/>
      <c r="C35" s="12"/>
      <c r="D35" s="8" t="s">
        <v>18</v>
      </c>
      <c r="E35" s="8"/>
      <c r="F35" s="50">
        <f>SUM(G35:L35)</f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19"/>
    </row>
    <row r="36" ht="30" hidden="1" customHeight="1" spans="1:14">
      <c r="A36" s="8" t="s">
        <v>40</v>
      </c>
      <c r="B36" s="8" t="s">
        <v>41</v>
      </c>
      <c r="C36" s="8" t="s">
        <v>31</v>
      </c>
      <c r="D36" s="43" t="s">
        <v>14</v>
      </c>
      <c r="E36" s="48" t="s">
        <v>32</v>
      </c>
      <c r="F36" s="45">
        <f t="shared" ref="F36:L36" si="18">SUM(F37:F39)</f>
        <v>0</v>
      </c>
      <c r="G36" s="45">
        <f t="shared" si="18"/>
        <v>0</v>
      </c>
      <c r="H36" s="45">
        <f t="shared" si="18"/>
        <v>0</v>
      </c>
      <c r="I36" s="45">
        <f t="shared" si="18"/>
        <v>0</v>
      </c>
      <c r="J36" s="45">
        <f t="shared" si="18"/>
        <v>0</v>
      </c>
      <c r="K36" s="45">
        <f t="shared" si="18"/>
        <v>0</v>
      </c>
      <c r="L36" s="45">
        <f t="shared" si="18"/>
        <v>0</v>
      </c>
      <c r="M36" s="19"/>
    </row>
    <row r="37" ht="73.5" hidden="1" customHeight="1" spans="1:14">
      <c r="A37" s="11"/>
      <c r="B37" s="11"/>
      <c r="C37" s="11"/>
      <c r="D37" s="8" t="s">
        <v>22</v>
      </c>
      <c r="E37" s="30"/>
      <c r="F37" s="47">
        <f>SUM(G37:L37)</f>
        <v>0</v>
      </c>
      <c r="G37" s="47">
        <f t="shared" ref="G37:L39" si="19">G41</f>
        <v>0</v>
      </c>
      <c r="H37" s="47">
        <f t="shared" si="19"/>
        <v>0</v>
      </c>
      <c r="I37" s="47">
        <f t="shared" si="19"/>
        <v>0</v>
      </c>
      <c r="J37" s="47">
        <v>0</v>
      </c>
      <c r="K37" s="47">
        <f t="shared" si="19"/>
        <v>0</v>
      </c>
      <c r="L37" s="47">
        <f t="shared" si="19"/>
        <v>0</v>
      </c>
      <c r="M37" s="19"/>
    </row>
    <row r="38" ht="60" hidden="1" spans="1:14">
      <c r="A38" s="11"/>
      <c r="B38" s="11"/>
      <c r="C38" s="11"/>
      <c r="D38" s="8" t="s">
        <v>33</v>
      </c>
      <c r="E38" s="8"/>
      <c r="F38" s="47">
        <f>SUM(G38:L38)</f>
        <v>0</v>
      </c>
      <c r="G38" s="47">
        <f t="shared" si="19"/>
        <v>0</v>
      </c>
      <c r="H38" s="47">
        <f t="shared" si="19"/>
        <v>0</v>
      </c>
      <c r="I38" s="47">
        <f t="shared" si="19"/>
        <v>0</v>
      </c>
      <c r="J38" s="47">
        <f t="shared" si="19"/>
        <v>0</v>
      </c>
      <c r="K38" s="47">
        <f t="shared" si="19"/>
        <v>0</v>
      </c>
      <c r="L38" s="47">
        <f t="shared" si="19"/>
        <v>0</v>
      </c>
      <c r="M38" s="19"/>
      <c r="N38" s="52"/>
    </row>
    <row r="39" ht="45" hidden="1" customHeight="1" spans="1:14">
      <c r="A39" s="12"/>
      <c r="B39" s="12"/>
      <c r="C39" s="12"/>
      <c r="D39" s="8" t="s">
        <v>18</v>
      </c>
      <c r="E39" s="8"/>
      <c r="F39" s="47">
        <f>SUM(G39:L39)</f>
        <v>0</v>
      </c>
      <c r="G39" s="47">
        <f t="shared" si="19"/>
        <v>0</v>
      </c>
      <c r="H39" s="47">
        <f t="shared" si="19"/>
        <v>0</v>
      </c>
      <c r="I39" s="47">
        <f t="shared" si="19"/>
        <v>0</v>
      </c>
      <c r="J39" s="47">
        <f t="shared" si="19"/>
        <v>0</v>
      </c>
      <c r="K39" s="47">
        <f t="shared" si="19"/>
        <v>0</v>
      </c>
      <c r="L39" s="47">
        <f t="shared" si="19"/>
        <v>0</v>
      </c>
      <c r="M39" s="19"/>
      <c r="N39" s="52"/>
    </row>
    <row r="40" ht="25.5" hidden="1" customHeight="1" spans="1:14">
      <c r="A40" s="13" t="s">
        <v>42</v>
      </c>
      <c r="B40" s="8" t="s">
        <v>43</v>
      </c>
      <c r="C40" s="8" t="s">
        <v>31</v>
      </c>
      <c r="D40" s="43" t="s">
        <v>14</v>
      </c>
      <c r="E40" s="48" t="s">
        <v>32</v>
      </c>
      <c r="F40" s="18">
        <f t="shared" ref="F40:L40" si="20">SUM(F41:F43)</f>
        <v>0</v>
      </c>
      <c r="G40" s="18">
        <f t="shared" si="20"/>
        <v>0</v>
      </c>
      <c r="H40" s="18">
        <f t="shared" si="20"/>
        <v>0</v>
      </c>
      <c r="I40" s="18">
        <f t="shared" si="20"/>
        <v>0</v>
      </c>
      <c r="J40" s="18">
        <f t="shared" si="20"/>
        <v>0</v>
      </c>
      <c r="K40" s="18">
        <f t="shared" si="20"/>
        <v>0</v>
      </c>
      <c r="L40" s="18">
        <f t="shared" si="20"/>
        <v>0</v>
      </c>
      <c r="M40" s="19"/>
      <c r="N40" s="52"/>
    </row>
    <row r="41" ht="65.25" hidden="1" customHeight="1" spans="1:14">
      <c r="A41" s="49"/>
      <c r="B41" s="11"/>
      <c r="C41" s="11"/>
      <c r="D41" s="8" t="s">
        <v>22</v>
      </c>
      <c r="E41" s="30"/>
      <c r="F41" s="50">
        <f>SUM(G41:L41)</f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19"/>
      <c r="N41" s="52"/>
    </row>
    <row r="42" ht="72.75" hidden="1" customHeight="1" spans="1:14">
      <c r="A42" s="49"/>
      <c r="B42" s="11"/>
      <c r="C42" s="11"/>
      <c r="D42" s="8" t="s">
        <v>33</v>
      </c>
      <c r="E42" s="8"/>
      <c r="F42" s="50">
        <f>SUM(G42:L42)</f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19"/>
    </row>
    <row r="43" ht="45" hidden="1" customHeight="1" spans="1:14">
      <c r="A43" s="49"/>
      <c r="B43" s="11"/>
      <c r="C43" s="11"/>
      <c r="D43" s="53" t="s">
        <v>18</v>
      </c>
      <c r="E43" s="53"/>
      <c r="F43" s="22">
        <f>SUM(G43:L43)</f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19"/>
    </row>
    <row r="44" s="1" customFormat="1" ht="30" customHeight="1" spans="1:14">
      <c r="A44" s="25" t="s">
        <v>40</v>
      </c>
      <c r="B44" s="25" t="s">
        <v>44</v>
      </c>
      <c r="C44" s="25" t="s">
        <v>45</v>
      </c>
      <c r="D44" s="54" t="s">
        <v>14</v>
      </c>
      <c r="E44" s="54" t="s">
        <v>46</v>
      </c>
      <c r="F44" s="55">
        <f t="shared" ref="F44:L44" si="21">SUM(F45:F47)</f>
        <v>709.31605</v>
      </c>
      <c r="G44" s="55">
        <f t="shared" si="21"/>
        <v>0</v>
      </c>
      <c r="H44" s="55">
        <f t="shared" si="21"/>
        <v>709.31605</v>
      </c>
      <c r="I44" s="55">
        <f t="shared" si="21"/>
        <v>0</v>
      </c>
      <c r="J44" s="55">
        <f t="shared" si="21"/>
        <v>0</v>
      </c>
      <c r="K44" s="55">
        <f t="shared" si="21"/>
        <v>0</v>
      </c>
      <c r="L44" s="55">
        <f t="shared" si="21"/>
        <v>0</v>
      </c>
      <c r="M44" s="27"/>
    </row>
    <row r="45" s="1" customFormat="1" ht="42.75" customHeight="1" spans="1:14">
      <c r="A45" s="56"/>
      <c r="B45" s="56"/>
      <c r="C45" s="56"/>
      <c r="D45" s="25" t="s">
        <v>36</v>
      </c>
      <c r="E45" s="25"/>
      <c r="F45" s="57">
        <f>SUM(G45:L45)</f>
        <v>114.20005</v>
      </c>
      <c r="G45" s="57">
        <f>G50</f>
        <v>0</v>
      </c>
      <c r="H45" s="57">
        <f t="shared" ref="H45:L45" si="22">H50+H55+H60+H65</f>
        <v>114.20005</v>
      </c>
      <c r="I45" s="57">
        <f t="shared" si="22"/>
        <v>0</v>
      </c>
      <c r="J45" s="57">
        <f t="shared" si="22"/>
        <v>0</v>
      </c>
      <c r="K45" s="57">
        <f t="shared" si="22"/>
        <v>0</v>
      </c>
      <c r="L45" s="57">
        <f t="shared" si="22"/>
        <v>0</v>
      </c>
      <c r="M45" s="27"/>
    </row>
    <row r="46" s="1" customFormat="1" ht="30" spans="1:14">
      <c r="A46" s="56"/>
      <c r="B46" s="56"/>
      <c r="C46" s="56"/>
      <c r="D46" s="25" t="s">
        <v>47</v>
      </c>
      <c r="E46" s="25"/>
      <c r="F46" s="57">
        <f>SUM(G46:L46)</f>
        <v>480.207</v>
      </c>
      <c r="G46" s="57">
        <f>G51+G56</f>
        <v>0</v>
      </c>
      <c r="H46" s="57">
        <f>H51</f>
        <v>480.207</v>
      </c>
      <c r="I46" s="57">
        <f t="shared" ref="I46:L46" si="23">I51</f>
        <v>0</v>
      </c>
      <c r="J46" s="57">
        <f t="shared" si="23"/>
        <v>0</v>
      </c>
      <c r="K46" s="57">
        <f t="shared" si="23"/>
        <v>0</v>
      </c>
      <c r="L46" s="57">
        <f t="shared" si="23"/>
        <v>0</v>
      </c>
      <c r="M46" s="27"/>
      <c r="N46" s="58"/>
    </row>
    <row r="47" s="1" customFormat="1" ht="45" spans="1:14">
      <c r="A47" s="59"/>
      <c r="B47" s="59"/>
      <c r="C47" s="59"/>
      <c r="D47" s="25" t="s">
        <v>18</v>
      </c>
      <c r="E47" s="25"/>
      <c r="F47" s="57">
        <f t="shared" ref="F47" si="24">SUM(G47:L47)</f>
        <v>114.909</v>
      </c>
      <c r="G47" s="57">
        <f>G52</f>
        <v>0</v>
      </c>
      <c r="H47" s="57">
        <f>H52</f>
        <v>114.909</v>
      </c>
      <c r="I47" s="57">
        <f t="shared" ref="I47:L47" si="25">I52</f>
        <v>0</v>
      </c>
      <c r="J47" s="57">
        <f t="shared" si="25"/>
        <v>0</v>
      </c>
      <c r="K47" s="57">
        <f t="shared" si="25"/>
        <v>0</v>
      </c>
      <c r="L47" s="57">
        <f t="shared" si="25"/>
        <v>0</v>
      </c>
      <c r="M47" s="27"/>
      <c r="N47" s="58"/>
    </row>
    <row r="48" s="1" customFormat="1" ht="32.25" customHeight="1" spans="1:14">
      <c r="A48" s="60" t="s">
        <v>48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24"/>
      <c r="M48" s="27"/>
      <c r="N48" s="58"/>
    </row>
    <row r="49" s="1" customFormat="1" ht="25.5" customHeight="1" spans="1:14">
      <c r="A49" s="62" t="s">
        <v>42</v>
      </c>
      <c r="B49" s="25" t="s">
        <v>49</v>
      </c>
      <c r="C49" s="25" t="s">
        <v>45</v>
      </c>
      <c r="D49" s="54" t="s">
        <v>14</v>
      </c>
      <c r="E49" s="54" t="s">
        <v>46</v>
      </c>
      <c r="F49" s="63">
        <f t="shared" ref="F49:L49" si="26">SUM(F50:F52)</f>
        <v>709.31605</v>
      </c>
      <c r="G49" s="63">
        <f t="shared" si="26"/>
        <v>0</v>
      </c>
      <c r="H49" s="63">
        <f t="shared" si="26"/>
        <v>709.31605</v>
      </c>
      <c r="I49" s="63">
        <f t="shared" si="26"/>
        <v>0</v>
      </c>
      <c r="J49" s="63">
        <f t="shared" si="26"/>
        <v>0</v>
      </c>
      <c r="K49" s="63">
        <f t="shared" si="26"/>
        <v>0</v>
      </c>
      <c r="L49" s="63">
        <f t="shared" si="26"/>
        <v>0</v>
      </c>
      <c r="M49" s="27"/>
      <c r="N49" s="58"/>
    </row>
    <row r="50" s="1" customFormat="1" ht="50.25" customHeight="1" spans="1:14">
      <c r="A50" s="64"/>
      <c r="B50" s="56"/>
      <c r="C50" s="56"/>
      <c r="D50" s="25" t="s">
        <v>36</v>
      </c>
      <c r="E50" s="25" t="s">
        <v>50</v>
      </c>
      <c r="F50" s="26">
        <f>SUM(G50:L50)</f>
        <v>114.20005</v>
      </c>
      <c r="G50" s="26">
        <v>0</v>
      </c>
      <c r="H50" s="26">
        <v>114.20005</v>
      </c>
      <c r="I50" s="26">
        <v>0</v>
      </c>
      <c r="J50" s="26">
        <v>0</v>
      </c>
      <c r="K50" s="26">
        <v>0</v>
      </c>
      <c r="L50" s="26">
        <v>0</v>
      </c>
      <c r="M50" s="27"/>
      <c r="N50" s="58"/>
    </row>
    <row r="51" s="1" customFormat="1" ht="72.75" customHeight="1" spans="1:14">
      <c r="A51" s="64"/>
      <c r="B51" s="56"/>
      <c r="C51" s="56"/>
      <c r="D51" s="25" t="s">
        <v>47</v>
      </c>
      <c r="E51" s="25" t="s">
        <v>51</v>
      </c>
      <c r="F51" s="26">
        <f>SUM(G51:L51)</f>
        <v>480.207</v>
      </c>
      <c r="G51" s="26">
        <v>0</v>
      </c>
      <c r="H51" s="26">
        <v>480.207</v>
      </c>
      <c r="I51" s="26">
        <v>0</v>
      </c>
      <c r="J51" s="26">
        <v>0</v>
      </c>
      <c r="K51" s="26">
        <v>0</v>
      </c>
      <c r="L51" s="26">
        <v>0</v>
      </c>
      <c r="M51" s="27"/>
    </row>
    <row r="52" s="1" customFormat="1" ht="45" spans="1:14">
      <c r="A52" s="65"/>
      <c r="B52" s="59"/>
      <c r="C52" s="59"/>
      <c r="D52" s="25" t="s">
        <v>18</v>
      </c>
      <c r="E52" s="25" t="s">
        <v>51</v>
      </c>
      <c r="F52" s="26">
        <f>SUM(G52:L52)</f>
        <v>114.909</v>
      </c>
      <c r="G52" s="26">
        <v>0</v>
      </c>
      <c r="H52" s="26">
        <f>64.548+50.361</f>
        <v>114.909</v>
      </c>
      <c r="I52" s="26">
        <v>0</v>
      </c>
      <c r="J52" s="26">
        <v>0</v>
      </c>
      <c r="K52" s="26">
        <v>0</v>
      </c>
      <c r="L52" s="26">
        <v>0</v>
      </c>
      <c r="M52" s="27"/>
    </row>
    <row r="53" ht="26.1" customHeight="1" spans="1:14">
      <c r="A53" s="66" t="s">
        <v>52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19"/>
    </row>
    <row r="54" ht="30" customHeight="1" spans="1:14">
      <c r="A54" s="14" t="s">
        <v>53</v>
      </c>
      <c r="B54" s="14" t="s">
        <v>54</v>
      </c>
      <c r="C54" s="14" t="s">
        <v>31</v>
      </c>
      <c r="D54" s="16" t="s">
        <v>14</v>
      </c>
      <c r="E54" s="16" t="s">
        <v>55</v>
      </c>
      <c r="F54" s="67">
        <f>F55</f>
        <v>4404.5685</v>
      </c>
      <c r="G54" s="67">
        <f>G55</f>
        <v>4404.5685</v>
      </c>
      <c r="H54" s="67">
        <f t="shared" ref="H54:L54" si="27">H55</f>
        <v>0</v>
      </c>
      <c r="I54" s="67">
        <f t="shared" si="27"/>
        <v>0</v>
      </c>
      <c r="J54" s="67">
        <f t="shared" si="27"/>
        <v>0</v>
      </c>
      <c r="K54" s="67">
        <f t="shared" si="27"/>
        <v>0</v>
      </c>
      <c r="L54" s="67">
        <f t="shared" si="27"/>
        <v>0</v>
      </c>
      <c r="M54" s="19"/>
    </row>
    <row r="55" ht="58.5" customHeight="1" spans="1:14">
      <c r="A55" s="14"/>
      <c r="B55" s="14"/>
      <c r="C55" s="14"/>
      <c r="D55" s="14" t="s">
        <v>22</v>
      </c>
      <c r="E55" s="16"/>
      <c r="F55" s="68">
        <f>SUM(G55:L55)</f>
        <v>4404.5685</v>
      </c>
      <c r="G55" s="68">
        <f>G58</f>
        <v>4404.5685</v>
      </c>
      <c r="H55" s="68">
        <f t="shared" ref="H55:L55" si="28">H59</f>
        <v>0</v>
      </c>
      <c r="I55" s="68">
        <f t="shared" si="28"/>
        <v>0</v>
      </c>
      <c r="J55" s="68">
        <f t="shared" si="28"/>
        <v>0</v>
      </c>
      <c r="K55" s="68">
        <f t="shared" si="28"/>
        <v>0</v>
      </c>
      <c r="L55" s="68">
        <f t="shared" si="28"/>
        <v>0</v>
      </c>
      <c r="M55" s="19"/>
    </row>
    <row r="56" ht="60" hidden="1" spans="1:14">
      <c r="A56" s="14"/>
      <c r="B56" s="14"/>
      <c r="C56" s="14"/>
      <c r="D56" s="14" t="s">
        <v>33</v>
      </c>
      <c r="E56" s="14"/>
      <c r="F56" s="68" t="e">
        <f>SUM(G56:L56)</f>
        <v>#REF!</v>
      </c>
      <c r="G56" s="68">
        <v>0</v>
      </c>
      <c r="H56" s="68">
        <v>0</v>
      </c>
      <c r="I56" s="68" t="e">
        <f>#REF!</f>
        <v>#REF!</v>
      </c>
      <c r="J56" s="68" t="e">
        <f>#REF!</f>
        <v>#REF!</v>
      </c>
      <c r="K56" s="68" t="e">
        <f>#REF!</f>
        <v>#REF!</v>
      </c>
      <c r="L56" s="68" t="e">
        <f>#REF!</f>
        <v>#REF!</v>
      </c>
      <c r="M56" s="19"/>
    </row>
    <row r="57" ht="45" hidden="1" customHeight="1" spans="1:14">
      <c r="A57" s="14"/>
      <c r="B57" s="14"/>
      <c r="C57" s="14"/>
      <c r="D57" s="14" t="s">
        <v>18</v>
      </c>
      <c r="E57" s="14"/>
      <c r="F57" s="68" t="e">
        <f>SUM(G57:L57)</f>
        <v>#REF!</v>
      </c>
      <c r="G57" s="68" t="e">
        <f>#REF!</f>
        <v>#REF!</v>
      </c>
      <c r="H57" s="68" t="e">
        <f>#REF!</f>
        <v>#REF!</v>
      </c>
      <c r="I57" s="68" t="e">
        <f>#REF!</f>
        <v>#REF!</v>
      </c>
      <c r="J57" s="68" t="e">
        <f>#REF!</f>
        <v>#REF!</v>
      </c>
      <c r="K57" s="68" t="e">
        <f>#REF!</f>
        <v>#REF!</v>
      </c>
      <c r="L57" s="68" t="e">
        <f>#REF!</f>
        <v>#REF!</v>
      </c>
      <c r="M57" s="19"/>
    </row>
    <row r="58" ht="25.5" customHeight="1" spans="1:14">
      <c r="A58" s="69" t="s">
        <v>56</v>
      </c>
      <c r="B58" s="28" t="s">
        <v>57</v>
      </c>
      <c r="C58" s="28" t="s">
        <v>31</v>
      </c>
      <c r="D58" s="70" t="s">
        <v>14</v>
      </c>
      <c r="E58" s="71" t="s">
        <v>58</v>
      </c>
      <c r="F58" s="72">
        <f>SUM(F59:F60)</f>
        <v>4404.5685</v>
      </c>
      <c r="G58" s="72">
        <f>SUM(G59:G60)</f>
        <v>4404.5685</v>
      </c>
      <c r="H58" s="72">
        <f t="shared" ref="H58:L58" si="29">SUM(H59:H59)</f>
        <v>0</v>
      </c>
      <c r="I58" s="72">
        <f t="shared" si="29"/>
        <v>0</v>
      </c>
      <c r="J58" s="72">
        <f t="shared" si="29"/>
        <v>0</v>
      </c>
      <c r="K58" s="72">
        <f t="shared" si="29"/>
        <v>0</v>
      </c>
      <c r="L58" s="72">
        <f t="shared" si="29"/>
        <v>0</v>
      </c>
      <c r="M58" s="19"/>
    </row>
    <row r="59" ht="114" customHeight="1" spans="1:14">
      <c r="A59" s="73"/>
      <c r="B59" s="36"/>
      <c r="C59" s="36"/>
      <c r="D59" s="14" t="s">
        <v>22</v>
      </c>
      <c r="E59" s="10" t="s">
        <v>58</v>
      </c>
      <c r="F59" s="50">
        <f>SUM(G59:L59)</f>
        <v>4204.5685</v>
      </c>
      <c r="G59" s="50">
        <f>3295.3685-200+755+224+130.2</f>
        <v>4204.5685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19"/>
    </row>
    <row r="60" ht="81" customHeight="1" spans="1:14">
      <c r="A60" s="66" t="s">
        <v>59</v>
      </c>
      <c r="B60" s="74" t="s">
        <v>60</v>
      </c>
      <c r="C60" s="14" t="s">
        <v>31</v>
      </c>
      <c r="D60" s="14" t="s">
        <v>22</v>
      </c>
      <c r="E60" s="75" t="s">
        <v>61</v>
      </c>
      <c r="F60" s="50">
        <f>SUM(G60:L60)</f>
        <v>200</v>
      </c>
      <c r="G60" s="50">
        <v>200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19"/>
    </row>
    <row r="61" ht="30" customHeight="1" spans="1:14">
      <c r="A61" s="12" t="s">
        <v>62</v>
      </c>
      <c r="B61" s="76" t="s">
        <v>63</v>
      </c>
      <c r="C61" s="36" t="s">
        <v>64</v>
      </c>
      <c r="D61" s="16" t="s">
        <v>14</v>
      </c>
      <c r="E61" s="77" t="s">
        <v>65</v>
      </c>
      <c r="F61" s="45">
        <f>F62</f>
        <v>2985</v>
      </c>
      <c r="G61" s="45">
        <f t="shared" ref="G61:L61" si="30">G62</f>
        <v>2985</v>
      </c>
      <c r="H61" s="45">
        <f t="shared" si="30"/>
        <v>0</v>
      </c>
      <c r="I61" s="45">
        <f t="shared" si="30"/>
        <v>0</v>
      </c>
      <c r="J61" s="45">
        <f t="shared" si="30"/>
        <v>0</v>
      </c>
      <c r="K61" s="45">
        <f t="shared" si="30"/>
        <v>0</v>
      </c>
      <c r="L61" s="45">
        <f t="shared" si="30"/>
        <v>0</v>
      </c>
      <c r="M61" s="19"/>
    </row>
    <row r="62" ht="58.5" customHeight="1" spans="1:14">
      <c r="A62" s="11"/>
      <c r="B62" s="78"/>
      <c r="C62" s="14"/>
      <c r="D62" s="14" t="s">
        <v>22</v>
      </c>
      <c r="E62" s="79"/>
      <c r="F62" s="47">
        <f>SUM(G62:L62)</f>
        <v>2985</v>
      </c>
      <c r="G62" s="47">
        <f t="shared" ref="G62:L62" si="31">G66</f>
        <v>2985</v>
      </c>
      <c r="H62" s="47">
        <f t="shared" si="31"/>
        <v>0</v>
      </c>
      <c r="I62" s="47">
        <f t="shared" si="31"/>
        <v>0</v>
      </c>
      <c r="J62" s="47">
        <f t="shared" si="31"/>
        <v>0</v>
      </c>
      <c r="K62" s="47">
        <f t="shared" si="31"/>
        <v>0</v>
      </c>
      <c r="L62" s="47">
        <f t="shared" si="31"/>
        <v>0</v>
      </c>
      <c r="M62" s="19"/>
    </row>
    <row r="63" ht="60" hidden="1" spans="1:14">
      <c r="A63" s="11"/>
      <c r="B63" s="78"/>
      <c r="C63" s="14"/>
      <c r="D63" s="14" t="s">
        <v>33</v>
      </c>
      <c r="E63" s="10"/>
      <c r="F63" s="47" t="e">
        <f>SUM(G63:L63)</f>
        <v>#REF!</v>
      </c>
      <c r="G63" s="47">
        <v>0</v>
      </c>
      <c r="H63" s="47">
        <v>0</v>
      </c>
      <c r="I63" s="47" t="e">
        <f>#REF!</f>
        <v>#REF!</v>
      </c>
      <c r="J63" s="47" t="e">
        <f>#REF!</f>
        <v>#REF!</v>
      </c>
      <c r="K63" s="47" t="e">
        <f>#REF!</f>
        <v>#REF!</v>
      </c>
      <c r="L63" s="47" t="e">
        <f>#REF!</f>
        <v>#REF!</v>
      </c>
      <c r="M63" s="19"/>
    </row>
    <row r="64" ht="45" hidden="1" customHeight="1" spans="1:14">
      <c r="A64" s="11"/>
      <c r="B64" s="78"/>
      <c r="C64" s="14"/>
      <c r="D64" s="14" t="s">
        <v>18</v>
      </c>
      <c r="E64" s="10"/>
      <c r="F64" s="47" t="e">
        <f>SUM(G64:L64)</f>
        <v>#REF!</v>
      </c>
      <c r="G64" s="47" t="e">
        <f>#REF!</f>
        <v>#REF!</v>
      </c>
      <c r="H64" s="47" t="e">
        <f>#REF!</f>
        <v>#REF!</v>
      </c>
      <c r="I64" s="47" t="e">
        <f>#REF!</f>
        <v>#REF!</v>
      </c>
      <c r="J64" s="47" t="e">
        <f>#REF!</f>
        <v>#REF!</v>
      </c>
      <c r="K64" s="47" t="e">
        <f>#REF!</f>
        <v>#REF!</v>
      </c>
      <c r="L64" s="47" t="e">
        <f>#REF!</f>
        <v>#REF!</v>
      </c>
      <c r="M64" s="19"/>
    </row>
    <row r="65" ht="25.5" customHeight="1" spans="1:13">
      <c r="A65" s="66" t="s">
        <v>66</v>
      </c>
      <c r="B65" s="80" t="s">
        <v>67</v>
      </c>
      <c r="C65" s="14" t="s">
        <v>64</v>
      </c>
      <c r="D65" s="16" t="s">
        <v>14</v>
      </c>
      <c r="E65" s="81" t="s">
        <v>68</v>
      </c>
      <c r="F65" s="18">
        <f t="shared" ref="F65:L65" si="32">SUM(F66:F66)</f>
        <v>2985</v>
      </c>
      <c r="G65" s="18">
        <f t="shared" si="32"/>
        <v>2985</v>
      </c>
      <c r="H65" s="18">
        <f t="shared" si="32"/>
        <v>0</v>
      </c>
      <c r="I65" s="18">
        <f t="shared" si="32"/>
        <v>0</v>
      </c>
      <c r="J65" s="18">
        <f t="shared" si="32"/>
        <v>0</v>
      </c>
      <c r="K65" s="18">
        <f t="shared" si="32"/>
        <v>0</v>
      </c>
      <c r="L65" s="18">
        <f t="shared" si="32"/>
        <v>0</v>
      </c>
      <c r="M65" s="19"/>
    </row>
    <row r="66" ht="111" customHeight="1" spans="1:13">
      <c r="A66" s="66"/>
      <c r="B66" s="80"/>
      <c r="C66" s="14"/>
      <c r="D66" s="14" t="s">
        <v>22</v>
      </c>
      <c r="E66" s="10" t="s">
        <v>68</v>
      </c>
      <c r="F66" s="50">
        <f>SUM(G66:L66)</f>
        <v>2985</v>
      </c>
      <c r="G66" s="50">
        <v>2985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19"/>
    </row>
    <row r="67" ht="30" customHeight="1" spans="1:13">
      <c r="A67" s="12" t="s">
        <v>69</v>
      </c>
      <c r="B67" s="82" t="s">
        <v>70</v>
      </c>
      <c r="C67" s="14" t="s">
        <v>31</v>
      </c>
      <c r="D67" s="16" t="s">
        <v>14</v>
      </c>
      <c r="E67" s="77" t="s">
        <v>71</v>
      </c>
      <c r="F67" s="45">
        <f>F68+F69</f>
        <v>20202.0202</v>
      </c>
      <c r="G67" s="45">
        <f t="shared" ref="G67:L67" si="33">G68+G69</f>
        <v>20202.0202</v>
      </c>
      <c r="H67" s="45">
        <f t="shared" si="33"/>
        <v>0</v>
      </c>
      <c r="I67" s="45">
        <f t="shared" si="33"/>
        <v>0</v>
      </c>
      <c r="J67" s="45">
        <f t="shared" si="33"/>
        <v>0</v>
      </c>
      <c r="K67" s="45">
        <f t="shared" si="33"/>
        <v>0</v>
      </c>
      <c r="L67" s="45">
        <f t="shared" si="33"/>
        <v>0</v>
      </c>
      <c r="M67" s="19"/>
    </row>
    <row r="68" ht="58.5" customHeight="1" spans="1:13">
      <c r="A68" s="11"/>
      <c r="B68" s="78"/>
      <c r="C68" s="14"/>
      <c r="D68" s="14" t="s">
        <v>22</v>
      </c>
      <c r="E68" s="83"/>
      <c r="F68" s="47">
        <f>SUM(G68:L68)</f>
        <v>202.0202</v>
      </c>
      <c r="G68" s="47">
        <f t="shared" ref="G68:L68" si="34">G72</f>
        <v>202.0202</v>
      </c>
      <c r="H68" s="47">
        <f t="shared" si="34"/>
        <v>0</v>
      </c>
      <c r="I68" s="47">
        <f t="shared" si="34"/>
        <v>0</v>
      </c>
      <c r="J68" s="47">
        <f t="shared" si="34"/>
        <v>0</v>
      </c>
      <c r="K68" s="47">
        <f t="shared" si="34"/>
        <v>0</v>
      </c>
      <c r="L68" s="47">
        <f t="shared" si="34"/>
        <v>0</v>
      </c>
      <c r="M68" s="19"/>
    </row>
    <row r="69" ht="41.25" customHeight="1" spans="1:13">
      <c r="A69" s="11"/>
      <c r="B69" s="78"/>
      <c r="C69" s="14"/>
      <c r="D69" s="14" t="s">
        <v>72</v>
      </c>
      <c r="E69" s="10"/>
      <c r="F69" s="47">
        <f>SUM(G69:L69)</f>
        <v>20000</v>
      </c>
      <c r="G69" s="47">
        <f>G73</f>
        <v>20000</v>
      </c>
      <c r="H69" s="47">
        <f t="shared" ref="H69:L69" si="35">H73</f>
        <v>0</v>
      </c>
      <c r="I69" s="47">
        <f t="shared" si="35"/>
        <v>0</v>
      </c>
      <c r="J69" s="47">
        <f t="shared" si="35"/>
        <v>0</v>
      </c>
      <c r="K69" s="47">
        <f t="shared" si="35"/>
        <v>0</v>
      </c>
      <c r="L69" s="47">
        <f t="shared" si="35"/>
        <v>0</v>
      </c>
      <c r="M69" s="19"/>
    </row>
    <row r="70" ht="45" hidden="1" customHeight="1" spans="1:13">
      <c r="A70" s="11"/>
      <c r="B70" s="78"/>
      <c r="C70" s="14"/>
      <c r="D70" s="14" t="s">
        <v>18</v>
      </c>
      <c r="E70" s="10"/>
      <c r="F70" s="47" t="e">
        <f>SUM(G70:L70)</f>
        <v>#REF!</v>
      </c>
      <c r="G70" s="47" t="e">
        <f>#REF!</f>
        <v>#REF!</v>
      </c>
      <c r="H70" s="47" t="e">
        <f>#REF!</f>
        <v>#REF!</v>
      </c>
      <c r="I70" s="47" t="e">
        <f>#REF!</f>
        <v>#REF!</v>
      </c>
      <c r="J70" s="47" t="e">
        <f>#REF!</f>
        <v>#REF!</v>
      </c>
      <c r="K70" s="47" t="e">
        <f>#REF!</f>
        <v>#REF!</v>
      </c>
      <c r="L70" s="47" t="e">
        <f>#REF!</f>
        <v>#REF!</v>
      </c>
      <c r="M70" s="19"/>
    </row>
    <row r="71" ht="25.5" customHeight="1" spans="1:13">
      <c r="A71" s="69" t="s">
        <v>73</v>
      </c>
      <c r="B71" s="28" t="s">
        <v>74</v>
      </c>
      <c r="C71" s="28" t="s">
        <v>31</v>
      </c>
      <c r="D71" s="16" t="s">
        <v>14</v>
      </c>
      <c r="E71" s="84" t="s">
        <v>75</v>
      </c>
      <c r="F71" s="18">
        <f>SUM(F72:F73)</f>
        <v>20202.0202</v>
      </c>
      <c r="G71" s="18">
        <f>SUM(G72:G73)</f>
        <v>20202.0202</v>
      </c>
      <c r="H71" s="18">
        <f t="shared" ref="H71:L71" si="36">SUM(H72:H72)</f>
        <v>0</v>
      </c>
      <c r="I71" s="18">
        <f t="shared" si="36"/>
        <v>0</v>
      </c>
      <c r="J71" s="18">
        <f t="shared" si="36"/>
        <v>0</v>
      </c>
      <c r="K71" s="18">
        <f t="shared" si="36"/>
        <v>0</v>
      </c>
      <c r="L71" s="18">
        <f t="shared" si="36"/>
        <v>0</v>
      </c>
      <c r="M71" s="19"/>
    </row>
    <row r="72" ht="81" customHeight="1" spans="1:13">
      <c r="A72" s="85"/>
      <c r="B72" s="33"/>
      <c r="C72" s="33"/>
      <c r="D72" s="28" t="s">
        <v>22</v>
      </c>
      <c r="E72" s="75" t="s">
        <v>75</v>
      </c>
      <c r="F72" s="22">
        <f>SUM(G72:L72)</f>
        <v>202.0202</v>
      </c>
      <c r="G72" s="22">
        <v>202.0202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19"/>
    </row>
    <row r="73" ht="78.75" customHeight="1" spans="1:13">
      <c r="A73" s="73"/>
      <c r="B73" s="36"/>
      <c r="C73" s="36"/>
      <c r="D73" s="14" t="s">
        <v>72</v>
      </c>
      <c r="E73" s="14" t="s">
        <v>75</v>
      </c>
      <c r="F73" s="39">
        <f>G73+H73+I73+J73+K73+L73</f>
        <v>20000</v>
      </c>
      <c r="G73" s="39">
        <v>20000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19"/>
    </row>
    <row r="74" ht="30" customHeight="1" spans="1:13">
      <c r="A74" s="12" t="s">
        <v>76</v>
      </c>
      <c r="B74" s="86" t="s">
        <v>77</v>
      </c>
      <c r="C74" s="36" t="s">
        <v>78</v>
      </c>
      <c r="D74" s="16" t="s">
        <v>14</v>
      </c>
      <c r="E74" s="77" t="s">
        <v>79</v>
      </c>
      <c r="F74" s="45">
        <f>F75</f>
        <v>50</v>
      </c>
      <c r="G74" s="45">
        <f t="shared" ref="G74:L74" si="37">G75</f>
        <v>0</v>
      </c>
      <c r="H74" s="45">
        <f t="shared" si="37"/>
        <v>50</v>
      </c>
      <c r="I74" s="45">
        <f t="shared" si="37"/>
        <v>0</v>
      </c>
      <c r="J74" s="45">
        <f t="shared" si="37"/>
        <v>0</v>
      </c>
      <c r="K74" s="45">
        <f t="shared" si="37"/>
        <v>0</v>
      </c>
      <c r="L74" s="45">
        <f t="shared" si="37"/>
        <v>0</v>
      </c>
      <c r="M74" s="19"/>
    </row>
    <row r="75" ht="58.5" customHeight="1" spans="1:13">
      <c r="A75" s="11"/>
      <c r="B75" s="78"/>
      <c r="C75" s="14"/>
      <c r="D75" s="14" t="s">
        <v>22</v>
      </c>
      <c r="E75" s="79"/>
      <c r="F75" s="47">
        <f>SUM(G75:L75)</f>
        <v>50</v>
      </c>
      <c r="G75" s="47">
        <f t="shared" ref="G75:L75" si="38">G79</f>
        <v>0</v>
      </c>
      <c r="H75" s="47">
        <f t="shared" si="38"/>
        <v>50</v>
      </c>
      <c r="I75" s="47">
        <f t="shared" si="38"/>
        <v>0</v>
      </c>
      <c r="J75" s="47">
        <f t="shared" si="38"/>
        <v>0</v>
      </c>
      <c r="K75" s="47">
        <f t="shared" si="38"/>
        <v>0</v>
      </c>
      <c r="L75" s="47">
        <f t="shared" si="38"/>
        <v>0</v>
      </c>
      <c r="M75" s="19"/>
    </row>
    <row r="76" ht="60" hidden="1" spans="1:13">
      <c r="A76" s="11"/>
      <c r="B76" s="78"/>
      <c r="C76" s="14"/>
      <c r="D76" s="14" t="s">
        <v>33</v>
      </c>
      <c r="E76" s="10"/>
      <c r="F76" s="47" t="e">
        <f>SUM(G76:L76)</f>
        <v>#REF!</v>
      </c>
      <c r="G76" s="47">
        <v>0</v>
      </c>
      <c r="H76" s="47">
        <v>0</v>
      </c>
      <c r="I76" s="47" t="e">
        <f>#REF!</f>
        <v>#REF!</v>
      </c>
      <c r="J76" s="47" t="e">
        <f>#REF!</f>
        <v>#REF!</v>
      </c>
      <c r="K76" s="47" t="e">
        <f>#REF!</f>
        <v>#REF!</v>
      </c>
      <c r="L76" s="47" t="e">
        <f>#REF!</f>
        <v>#REF!</v>
      </c>
      <c r="M76" s="19"/>
    </row>
    <row r="77" ht="45" hidden="1" customHeight="1" spans="1:13">
      <c r="A77" s="11"/>
      <c r="B77" s="78"/>
      <c r="C77" s="14"/>
      <c r="D77" s="14" t="s">
        <v>18</v>
      </c>
      <c r="E77" s="10"/>
      <c r="F77" s="47" t="e">
        <f>SUM(G77:L77)</f>
        <v>#REF!</v>
      </c>
      <c r="G77" s="47" t="e">
        <f>#REF!</f>
        <v>#REF!</v>
      </c>
      <c r="H77" s="47" t="e">
        <f>#REF!</f>
        <v>#REF!</v>
      </c>
      <c r="I77" s="47" t="e">
        <f>#REF!</f>
        <v>#REF!</v>
      </c>
      <c r="J77" s="47" t="e">
        <f>#REF!</f>
        <v>#REF!</v>
      </c>
      <c r="K77" s="47" t="e">
        <f>#REF!</f>
        <v>#REF!</v>
      </c>
      <c r="L77" s="47" t="e">
        <f>#REF!</f>
        <v>#REF!</v>
      </c>
      <c r="M77" s="19"/>
    </row>
    <row r="78" ht="25.5" customHeight="1" spans="1:13">
      <c r="A78" s="66" t="s">
        <v>80</v>
      </c>
      <c r="B78" s="87" t="s">
        <v>81</v>
      </c>
      <c r="C78" s="14" t="s">
        <v>31</v>
      </c>
      <c r="D78" s="16" t="s">
        <v>14</v>
      </c>
      <c r="E78" s="81" t="s">
        <v>82</v>
      </c>
      <c r="F78" s="18">
        <f t="shared" ref="F78:L78" si="39">SUM(F79:F79)</f>
        <v>50</v>
      </c>
      <c r="G78" s="18">
        <f t="shared" si="39"/>
        <v>0</v>
      </c>
      <c r="H78" s="18">
        <f t="shared" si="39"/>
        <v>50</v>
      </c>
      <c r="I78" s="18">
        <f t="shared" si="39"/>
        <v>0</v>
      </c>
      <c r="J78" s="18">
        <f t="shared" si="39"/>
        <v>0</v>
      </c>
      <c r="K78" s="18">
        <f t="shared" si="39"/>
        <v>0</v>
      </c>
      <c r="L78" s="18">
        <f t="shared" si="39"/>
        <v>0</v>
      </c>
      <c r="M78" s="19"/>
    </row>
    <row r="79" ht="111" customHeight="1" spans="1:13">
      <c r="A79" s="66"/>
      <c r="B79" s="80"/>
      <c r="C79" s="14"/>
      <c r="D79" s="14" t="s">
        <v>22</v>
      </c>
      <c r="E79" s="88" t="s">
        <v>82</v>
      </c>
      <c r="F79" s="50">
        <f>SUM(G79:L79)</f>
        <v>50</v>
      </c>
      <c r="G79" s="50">
        <v>0</v>
      </c>
      <c r="H79" s="50">
        <v>50</v>
      </c>
      <c r="I79" s="50">
        <v>0</v>
      </c>
      <c r="J79" s="50">
        <v>0</v>
      </c>
      <c r="K79" s="50">
        <v>0</v>
      </c>
      <c r="L79" s="50">
        <v>0</v>
      </c>
      <c r="M79" s="19"/>
    </row>
    <row r="80" ht="18.75" spans="1:13">
      <c r="A80" s="19"/>
      <c r="B80" s="19"/>
      <c r="C80" s="19"/>
      <c r="D80" s="19"/>
      <c r="E80" s="89"/>
      <c r="F80" s="19"/>
      <c r="G80" s="19"/>
      <c r="H80" s="19"/>
      <c r="I80" s="19"/>
      <c r="J80" s="19"/>
      <c r="K80" s="19"/>
      <c r="L80" s="90" t="s">
        <v>83</v>
      </c>
      <c r="M80" s="19"/>
    </row>
    <row r="81" customHeight="1" spans="1:13">
      <c r="A81" s="19"/>
      <c r="B81" s="19"/>
      <c r="C81" s="19"/>
      <c r="D81" s="89" t="s">
        <v>84</v>
      </c>
      <c r="E81" s="89"/>
      <c r="F81" s="89"/>
      <c r="G81" s="89"/>
      <c r="H81" s="89"/>
      <c r="I81" s="89"/>
      <c r="J81" s="89"/>
      <c r="K81" s="89"/>
      <c r="L81" s="19"/>
      <c r="M81" s="19"/>
    </row>
    <row r="82" spans="1:13">
      <c r="A82" s="19"/>
      <c r="B82" s="19"/>
      <c r="C82" s="19"/>
      <c r="D82" s="19"/>
      <c r="E82" s="89"/>
      <c r="F82" s="19"/>
      <c r="G82" s="19"/>
      <c r="H82" s="19"/>
      <c r="I82" s="19"/>
      <c r="J82" s="19"/>
      <c r="K82" s="19"/>
      <c r="L82" s="19"/>
      <c r="M82" s="19"/>
    </row>
    <row r="83" spans="1:13">
      <c r="A83" s="19"/>
      <c r="B83" s="19"/>
      <c r="C83" s="19"/>
      <c r="D83" s="19"/>
      <c r="E83" s="89"/>
      <c r="F83" s="19"/>
      <c r="G83" s="19"/>
      <c r="H83" s="19"/>
      <c r="I83" s="19"/>
      <c r="J83" s="19"/>
      <c r="K83" s="19"/>
      <c r="L83" s="19"/>
      <c r="M83" s="19"/>
    </row>
    <row r="84" spans="1:13">
      <c r="A84" s="19"/>
      <c r="B84" s="19"/>
      <c r="C84" s="19"/>
      <c r="D84" s="19"/>
      <c r="E84" s="89"/>
      <c r="F84" s="19"/>
      <c r="G84" s="19"/>
      <c r="H84" s="19"/>
      <c r="I84" s="19"/>
      <c r="J84" s="19"/>
      <c r="K84" s="19"/>
      <c r="L84" s="19"/>
      <c r="M84" s="19"/>
    </row>
    <row r="85" spans="1:13">
      <c r="A85" s="19"/>
      <c r="B85" s="19"/>
      <c r="C85" s="19"/>
      <c r="D85" s="19"/>
      <c r="E85" s="89"/>
      <c r="F85" s="19"/>
      <c r="G85" s="19"/>
      <c r="H85" s="19"/>
      <c r="I85" s="19"/>
      <c r="J85" s="19"/>
      <c r="K85" s="19"/>
      <c r="L85" s="19"/>
      <c r="M85" s="19"/>
    </row>
    <row r="86" spans="1:13">
      <c r="A86" s="19"/>
      <c r="B86" s="19"/>
      <c r="C86" s="19"/>
      <c r="D86" s="19"/>
      <c r="E86" s="89"/>
      <c r="F86" s="19"/>
      <c r="G86" s="19"/>
      <c r="H86" s="19"/>
      <c r="I86" s="19"/>
      <c r="J86" s="19"/>
      <c r="K86" s="19"/>
      <c r="L86" s="19"/>
      <c r="M86" s="19"/>
    </row>
    <row r="87" spans="1:13">
      <c r="A87" s="19"/>
      <c r="B87" s="19"/>
      <c r="C87" s="19"/>
      <c r="D87" s="19"/>
      <c r="E87" s="89"/>
      <c r="F87" s="19"/>
      <c r="G87" s="19"/>
      <c r="H87" s="19"/>
      <c r="I87" s="19"/>
      <c r="J87" s="19"/>
      <c r="K87" s="19"/>
      <c r="L87" s="19"/>
      <c r="M87" s="19"/>
    </row>
    <row r="88" spans="1:13">
      <c r="A88" s="19"/>
      <c r="B88" s="19"/>
      <c r="C88" s="19"/>
      <c r="D88" s="19"/>
      <c r="E88" s="89"/>
      <c r="F88" s="19"/>
      <c r="G88" s="19"/>
      <c r="H88" s="19"/>
      <c r="I88" s="19"/>
      <c r="J88" s="19"/>
      <c r="K88" s="19"/>
      <c r="L88" s="19"/>
      <c r="M88" s="19"/>
    </row>
    <row r="89" spans="1:13">
      <c r="A89" s="19"/>
      <c r="B89" s="19"/>
      <c r="C89" s="19"/>
      <c r="D89" s="19"/>
      <c r="E89" s="89"/>
      <c r="F89" s="19"/>
      <c r="G89" s="19"/>
      <c r="H89" s="19"/>
      <c r="I89" s="19"/>
      <c r="J89" s="19"/>
      <c r="K89" s="19"/>
      <c r="L89" s="19"/>
      <c r="M89" s="19"/>
    </row>
    <row r="90" spans="1:13">
      <c r="A90" s="19"/>
      <c r="B90" s="19"/>
      <c r="C90" s="19"/>
      <c r="D90" s="19"/>
      <c r="E90" s="89"/>
      <c r="F90" s="19"/>
      <c r="G90" s="19"/>
      <c r="H90" s="19"/>
      <c r="I90" s="19"/>
      <c r="J90" s="19"/>
      <c r="K90" s="19"/>
      <c r="L90" s="19"/>
      <c r="M90" s="19"/>
    </row>
    <row r="91" spans="1:13">
      <c r="A91" s="19"/>
      <c r="B91" s="19"/>
      <c r="C91" s="19"/>
      <c r="D91" s="19"/>
      <c r="E91" s="89"/>
      <c r="F91" s="19"/>
      <c r="G91" s="19"/>
      <c r="H91" s="19"/>
      <c r="I91" s="19"/>
      <c r="J91" s="19"/>
      <c r="K91" s="19"/>
      <c r="L91" s="19"/>
      <c r="M91" s="19"/>
    </row>
    <row r="92" spans="1:13">
      <c r="A92" s="19"/>
      <c r="B92" s="19"/>
      <c r="C92" s="19"/>
      <c r="D92" s="19"/>
      <c r="E92" s="89"/>
      <c r="F92" s="19"/>
      <c r="G92" s="19"/>
      <c r="H92" s="19"/>
      <c r="I92" s="19"/>
      <c r="J92" s="19"/>
      <c r="K92" s="19"/>
      <c r="L92" s="19"/>
      <c r="M92" s="19"/>
    </row>
    <row r="93" spans="1:13">
      <c r="A93" s="19"/>
      <c r="B93" s="19"/>
      <c r="C93" s="19"/>
      <c r="D93" s="19"/>
      <c r="E93" s="89"/>
      <c r="F93" s="19"/>
      <c r="G93" s="19"/>
      <c r="H93" s="19"/>
      <c r="I93" s="19"/>
      <c r="J93" s="19"/>
      <c r="K93" s="19"/>
      <c r="L93" s="19"/>
      <c r="M93" s="19"/>
    </row>
    <row r="94" spans="1:13">
      <c r="A94" s="19"/>
      <c r="B94" s="19"/>
      <c r="C94" s="19"/>
      <c r="D94" s="19"/>
      <c r="E94" s="89"/>
      <c r="F94" s="19"/>
      <c r="G94" s="19"/>
      <c r="H94" s="19"/>
      <c r="I94" s="19"/>
      <c r="J94" s="19"/>
      <c r="K94" s="19"/>
      <c r="L94" s="19"/>
      <c r="M94" s="19"/>
    </row>
    <row r="95" spans="1:13">
      <c r="A95" s="19"/>
      <c r="B95" s="19"/>
      <c r="C95" s="19"/>
      <c r="D95" s="19"/>
      <c r="E95" s="89"/>
      <c r="F95" s="19"/>
      <c r="G95" s="19"/>
      <c r="H95" s="19"/>
      <c r="I95" s="19"/>
      <c r="J95" s="19"/>
      <c r="K95" s="19"/>
      <c r="L95" s="19"/>
      <c r="M95" s="19"/>
    </row>
    <row r="96" spans="1:13">
      <c r="A96" s="19"/>
      <c r="B96" s="19"/>
      <c r="C96" s="19"/>
      <c r="D96" s="19"/>
      <c r="E96" s="89"/>
      <c r="F96" s="19"/>
      <c r="G96" s="19"/>
      <c r="H96" s="19"/>
      <c r="I96" s="19"/>
      <c r="J96" s="19"/>
      <c r="K96" s="19"/>
      <c r="L96" s="19"/>
      <c r="M96" s="19"/>
    </row>
    <row r="97" spans="1:13">
      <c r="A97" s="19"/>
      <c r="B97" s="19"/>
      <c r="C97" s="19"/>
      <c r="D97" s="19"/>
      <c r="E97" s="89"/>
      <c r="F97" s="19"/>
      <c r="G97" s="19"/>
      <c r="H97" s="19"/>
      <c r="I97" s="19"/>
      <c r="J97" s="19"/>
      <c r="K97" s="19"/>
      <c r="L97" s="19"/>
      <c r="M97" s="19"/>
    </row>
    <row r="98" spans="1:13">
      <c r="A98" s="19"/>
      <c r="B98" s="19"/>
      <c r="C98" s="19"/>
      <c r="D98" s="19"/>
      <c r="E98" s="89"/>
      <c r="F98" s="19"/>
      <c r="G98" s="19"/>
      <c r="H98" s="19"/>
      <c r="I98" s="19"/>
      <c r="J98" s="19"/>
      <c r="K98" s="19"/>
      <c r="L98" s="19"/>
      <c r="M98" s="19"/>
    </row>
    <row r="99" spans="1:13">
      <c r="A99" s="19"/>
      <c r="B99" s="19"/>
      <c r="C99" s="19"/>
      <c r="D99" s="19"/>
      <c r="E99" s="89"/>
      <c r="F99" s="19"/>
      <c r="G99" s="19"/>
      <c r="H99" s="19"/>
      <c r="I99" s="19"/>
      <c r="J99" s="19"/>
      <c r="K99" s="19"/>
      <c r="L99" s="19"/>
      <c r="M99" s="19"/>
    </row>
    <row r="100" spans="1:13">
      <c r="A100" s="19"/>
      <c r="B100" s="19"/>
      <c r="C100" s="19"/>
      <c r="D100" s="19"/>
      <c r="E100" s="89"/>
      <c r="F100" s="19"/>
      <c r="G100" s="19"/>
      <c r="H100" s="19"/>
      <c r="I100" s="19"/>
      <c r="J100" s="19"/>
      <c r="K100" s="19"/>
      <c r="L100" s="19"/>
      <c r="M100" s="19"/>
    </row>
    <row r="101" spans="1:13">
      <c r="A101" s="19"/>
      <c r="B101" s="19"/>
      <c r="C101" s="19"/>
      <c r="D101" s="19"/>
      <c r="E101" s="89"/>
      <c r="F101" s="19"/>
      <c r="G101" s="19"/>
      <c r="H101" s="19"/>
      <c r="I101" s="19"/>
      <c r="J101" s="19"/>
      <c r="K101" s="19"/>
      <c r="L101" s="19"/>
      <c r="M101" s="19"/>
    </row>
  </sheetData>
  <mergeCells count="82">
    <mergeCell ref="G1:L1"/>
    <mergeCell ref="I2:L2"/>
    <mergeCell ref="I3:L3"/>
    <mergeCell ref="A4:L4"/>
    <mergeCell ref="A5:L5"/>
    <mergeCell ref="F7:L7"/>
    <mergeCell ref="A13:L13"/>
    <mergeCell ref="A23:L23"/>
    <mergeCell ref="A48:L48"/>
    <mergeCell ref="A53:L53"/>
    <mergeCell ref="D81:K81"/>
    <mergeCell ref="A7:A8"/>
    <mergeCell ref="A14:A16"/>
    <mergeCell ref="A17:A22"/>
    <mergeCell ref="A24:A27"/>
    <mergeCell ref="A28:A31"/>
    <mergeCell ref="A32:A35"/>
    <mergeCell ref="A36:A39"/>
    <mergeCell ref="A40:A43"/>
    <mergeCell ref="A44:A47"/>
    <mergeCell ref="A49:A52"/>
    <mergeCell ref="A54:A57"/>
    <mergeCell ref="A58:A59"/>
    <mergeCell ref="A61:A64"/>
    <mergeCell ref="A65:A66"/>
    <mergeCell ref="A67:A70"/>
    <mergeCell ref="A71:A73"/>
    <mergeCell ref="A74:A77"/>
    <mergeCell ref="A78:A79"/>
    <mergeCell ref="B7:B8"/>
    <mergeCell ref="B14:B16"/>
    <mergeCell ref="B17:B22"/>
    <mergeCell ref="B24:B27"/>
    <mergeCell ref="B28:B31"/>
    <mergeCell ref="B32:B35"/>
    <mergeCell ref="B36:B39"/>
    <mergeCell ref="B40:B43"/>
    <mergeCell ref="B44:B47"/>
    <mergeCell ref="B49:B52"/>
    <mergeCell ref="B54:B57"/>
    <mergeCell ref="B58:B59"/>
    <mergeCell ref="B61:B64"/>
    <mergeCell ref="B65:B66"/>
    <mergeCell ref="B67:B70"/>
    <mergeCell ref="B71:B73"/>
    <mergeCell ref="B74:B77"/>
    <mergeCell ref="B78:B79"/>
    <mergeCell ref="C7:C8"/>
    <mergeCell ref="C9:C12"/>
    <mergeCell ref="C14:C16"/>
    <mergeCell ref="C17:C19"/>
    <mergeCell ref="C20:C22"/>
    <mergeCell ref="C24:C27"/>
    <mergeCell ref="C28:C31"/>
    <mergeCell ref="C32:C35"/>
    <mergeCell ref="C36:C39"/>
    <mergeCell ref="C40:C43"/>
    <mergeCell ref="C44:C47"/>
    <mergeCell ref="C49:C52"/>
    <mergeCell ref="C54:C57"/>
    <mergeCell ref="C58:C59"/>
    <mergeCell ref="C61:C64"/>
    <mergeCell ref="C65:C66"/>
    <mergeCell ref="C67:C70"/>
    <mergeCell ref="C71:C73"/>
    <mergeCell ref="C74:C77"/>
    <mergeCell ref="C78:C79"/>
    <mergeCell ref="D7:D8"/>
    <mergeCell ref="E7:E8"/>
    <mergeCell ref="E9:E11"/>
    <mergeCell ref="E14:E16"/>
    <mergeCell ref="E24:E25"/>
    <mergeCell ref="E28:E29"/>
    <mergeCell ref="E32:E33"/>
    <mergeCell ref="E36:E37"/>
    <mergeCell ref="E40:E41"/>
    <mergeCell ref="E54:E55"/>
    <mergeCell ref="E61:E62"/>
    <mergeCell ref="E74:E75"/>
    <mergeCell ref="N38:N41"/>
    <mergeCell ref="N46:N50"/>
    <mergeCell ref="A9:B12"/>
  </mergeCells>
  <pageMargins left="0.31496062992126" right="0.196850393700787" top="0.275" bottom="0.196850393700787" header="0.156944444444444" footer="0.31496062992126"/>
  <pageSetup paperSize="9" scale="53" orientation="landscape"/>
  <headerFooter/>
  <rowBreaks count="1" manualBreakCount="1">
    <brk id="19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00000047683716" right="0.700000047683716" top="0.75" bottom="0.75" header="0.300000011920929" footer="0.300000011920929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00000047683716" right="0.700000047683716" top="0.75" bottom="0.75" header="0.300000011920929" footer="0.30000001192092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2024-12-18T09:36:00Z</dcterms:created>
  <cp:lastPrinted>2025-12-18T05:15:00Z</cp:lastPrinted>
  <dcterms:modified xsi:type="dcterms:W3CDTF">2026-08-17T12:47:41Z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D042E1493FB84AAC8F70D2923A426AC5_13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